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70" yWindow="135" windowWidth="8565" windowHeight="4440" tabRatio="915" activeTab="1"/>
  </bookViews>
  <sheets>
    <sheet name="BOOKS &amp; BOUND PERIODICALS " sheetId="2" r:id="rId1"/>
    <sheet name="AUDIO-VISUAL" sheetId="17" r:id="rId2"/>
    <sheet name="MICROFORM" sheetId="19" r:id="rId3"/>
  </sheets>
  <externalReferences>
    <externalReference r:id="rId4"/>
  </externalReferences>
  <definedNames>
    <definedName name="_xlnm.Print_Area" localSheetId="0">'BOOKS &amp; BOUND PERIODICALS '!$A$24:$H$55</definedName>
  </definedNames>
  <calcPr calcId="125725"/>
</workbook>
</file>

<file path=xl/calcChain.xml><?xml version="1.0" encoding="utf-8"?>
<calcChain xmlns="http://schemas.openxmlformats.org/spreadsheetml/2006/main">
  <c r="E41" i="17"/>
  <c r="D41"/>
  <c r="C41"/>
  <c r="B41"/>
  <c r="D41" i="2"/>
  <c r="F28" i="19"/>
  <c r="F38" s="1"/>
  <c r="G28"/>
  <c r="H28"/>
  <c r="F8"/>
  <c r="G8"/>
  <c r="F9"/>
  <c r="G9"/>
  <c r="H9"/>
  <c r="G10"/>
  <c r="F11"/>
  <c r="G11"/>
  <c r="G12"/>
  <c r="F13"/>
  <c r="G13"/>
  <c r="H13" s="1"/>
  <c r="G14"/>
  <c r="F15"/>
  <c r="G15"/>
  <c r="G16"/>
  <c r="F17"/>
  <c r="G17"/>
  <c r="H17" s="1"/>
  <c r="G18"/>
  <c r="F19"/>
  <c r="G19"/>
  <c r="B20"/>
  <c r="C20"/>
  <c r="D20"/>
  <c r="E20"/>
  <c r="G31"/>
  <c r="G29"/>
  <c r="G30"/>
  <c r="G33"/>
  <c r="G34"/>
  <c r="G35"/>
  <c r="G36"/>
  <c r="G39"/>
  <c r="G40"/>
  <c r="B41"/>
  <c r="C41"/>
  <c r="D41"/>
  <c r="E41"/>
  <c r="F9" i="17"/>
  <c r="G8"/>
  <c r="F8"/>
  <c r="G9"/>
  <c r="F10"/>
  <c r="G11"/>
  <c r="F13"/>
  <c r="G13"/>
  <c r="F14"/>
  <c r="H14" s="1"/>
  <c r="G15"/>
  <c r="F17"/>
  <c r="G17"/>
  <c r="F18"/>
  <c r="G19"/>
  <c r="B20"/>
  <c r="C20"/>
  <c r="D20"/>
  <c r="E20"/>
  <c r="G20" s="1"/>
  <c r="G8" i="2"/>
  <c r="F8"/>
  <c r="F9"/>
  <c r="F10"/>
  <c r="F11"/>
  <c r="F12"/>
  <c r="F13"/>
  <c r="F14"/>
  <c r="F15"/>
  <c r="F16"/>
  <c r="F17"/>
  <c r="F18"/>
  <c r="F19"/>
  <c r="F20"/>
  <c r="E55" s="1"/>
  <c r="G29"/>
  <c r="F29"/>
  <c r="F30"/>
  <c r="G30"/>
  <c r="F31"/>
  <c r="F32"/>
  <c r="G32"/>
  <c r="F33"/>
  <c r="F34"/>
  <c r="G34"/>
  <c r="F35"/>
  <c r="F36"/>
  <c r="H36" s="1"/>
  <c r="G36"/>
  <c r="F37"/>
  <c r="F38"/>
  <c r="F39"/>
  <c r="F40"/>
  <c r="B41"/>
  <c r="C41"/>
  <c r="G41" s="1"/>
  <c r="F54" s="1"/>
  <c r="E41"/>
  <c r="G16"/>
  <c r="G14"/>
  <c r="H14" s="1"/>
  <c r="G12"/>
  <c r="G10"/>
  <c r="H10" s="1"/>
  <c r="G18" i="17"/>
  <c r="G16"/>
  <c r="G14"/>
  <c r="G12"/>
  <c r="G10"/>
  <c r="F18" i="19"/>
  <c r="H18" s="1"/>
  <c r="F16"/>
  <c r="H16" s="1"/>
  <c r="F14"/>
  <c r="H14" s="1"/>
  <c r="F12"/>
  <c r="H12" s="1"/>
  <c r="F10"/>
  <c r="H10" s="1"/>
  <c r="G20" i="2"/>
  <c r="F55" s="1"/>
  <c r="G33"/>
  <c r="G37"/>
  <c r="H37" s="1"/>
  <c r="H18" i="17"/>
  <c r="G20" i="19" l="1"/>
  <c r="H8" i="17"/>
  <c r="F41" i="2"/>
  <c r="E54" s="1"/>
  <c r="G54" s="1"/>
  <c r="F31" i="19"/>
  <c r="F39"/>
  <c r="H39" s="1"/>
  <c r="F32"/>
  <c r="F29"/>
  <c r="H33" i="2"/>
  <c r="F35" i="19"/>
  <c r="H35" s="1"/>
  <c r="H10" i="17"/>
  <c r="H12" i="2"/>
  <c r="H16"/>
  <c r="H32"/>
  <c r="H17" i="17"/>
  <c r="H11" i="19"/>
  <c r="H9" i="17"/>
  <c r="H29" i="2"/>
  <c r="H8" i="19"/>
  <c r="H29"/>
  <c r="H19"/>
  <c r="H15"/>
  <c r="H34" i="2"/>
  <c r="H30"/>
  <c r="G55"/>
  <c r="H20"/>
  <c r="G39"/>
  <c r="H39" s="1"/>
  <c r="G35"/>
  <c r="H35" s="1"/>
  <c r="G31"/>
  <c r="H31" s="1"/>
  <c r="F20" i="19"/>
  <c r="H20" s="1"/>
  <c r="F33"/>
  <c r="H33" s="1"/>
  <c r="F37"/>
  <c r="F41"/>
  <c r="G18" i="2"/>
  <c r="H18" s="1"/>
  <c r="G40"/>
  <c r="H40" s="1"/>
  <c r="G38"/>
  <c r="H38" s="1"/>
  <c r="G19"/>
  <c r="H19" s="1"/>
  <c r="G17"/>
  <c r="H17" s="1"/>
  <c r="G15"/>
  <c r="H15" s="1"/>
  <c r="G13"/>
  <c r="H13" s="1"/>
  <c r="G11"/>
  <c r="H11" s="1"/>
  <c r="G9"/>
  <c r="H9" s="1"/>
  <c r="H8"/>
  <c r="F20" i="17"/>
  <c r="H20" s="1"/>
  <c r="F19"/>
  <c r="H19" s="1"/>
  <c r="F16"/>
  <c r="H16" s="1"/>
  <c r="F15"/>
  <c r="H15" s="1"/>
  <c r="H13"/>
  <c r="F12"/>
  <c r="H12" s="1"/>
  <c r="F11"/>
  <c r="H11" s="1"/>
  <c r="G41" i="19"/>
  <c r="F40"/>
  <c r="H40" s="1"/>
  <c r="G38"/>
  <c r="H38" s="1"/>
  <c r="G37"/>
  <c r="F36"/>
  <c r="H36" s="1"/>
  <c r="F34"/>
  <c r="H34" s="1"/>
  <c r="G32"/>
  <c r="F30"/>
  <c r="H30" s="1"/>
  <c r="H31"/>
  <c r="H41" i="2" l="1"/>
  <c r="H32" i="19"/>
  <c r="H37"/>
  <c r="H41"/>
  <c r="H43" s="1"/>
  <c r="G38" i="17"/>
  <c r="G36"/>
  <c r="G29"/>
  <c r="G34"/>
  <c r="G35"/>
  <c r="G39"/>
  <c r="G37"/>
  <c r="G30"/>
  <c r="G33"/>
  <c r="G31"/>
  <c r="G41"/>
  <c r="G40"/>
  <c r="G32"/>
  <c r="G28"/>
  <c r="H28"/>
  <c r="F40"/>
  <c r="H40"/>
  <c r="F31"/>
  <c r="H31"/>
  <c r="F36"/>
  <c r="H36"/>
  <c r="F33"/>
  <c r="H33"/>
  <c r="F37"/>
  <c r="H37"/>
  <c r="F39"/>
  <c r="H39"/>
  <c r="F30"/>
  <c r="H30"/>
  <c r="F41"/>
  <c r="H41"/>
  <c r="F29"/>
  <c r="H29"/>
  <c r="F35"/>
  <c r="H35"/>
  <c r="F34"/>
  <c r="H34"/>
  <c r="F38"/>
  <c r="H38"/>
  <c r="F28"/>
  <c r="F32"/>
  <c r="H32"/>
</calcChain>
</file>

<file path=xl/sharedStrings.xml><?xml version="1.0" encoding="utf-8"?>
<sst xmlns="http://schemas.openxmlformats.org/spreadsheetml/2006/main" count="203" uniqueCount="49">
  <si>
    <t>Carlson</t>
  </si>
  <si>
    <t>Suhr</t>
  </si>
  <si>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</si>
  <si>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</si>
  <si>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</si>
  <si>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</si>
  <si>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</si>
  <si>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</si>
  <si>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</si>
  <si>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</si>
  <si>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</si>
  <si>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</si>
  <si>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</si>
  <si>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</si>
  <si>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</si>
  <si>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CLARION UNIVERSITY LIBRARIES</t>
  </si>
  <si>
    <t>Total Holdings in all Formats</t>
  </si>
  <si>
    <t>Totals</t>
  </si>
  <si>
    <t>Titles</t>
  </si>
  <si>
    <t>Volumes</t>
  </si>
  <si>
    <t>Yr-to-date Total</t>
  </si>
  <si>
    <t>Titles Added</t>
  </si>
  <si>
    <t>Titles Withdrawn</t>
  </si>
  <si>
    <t>PERIODICALS and NEWSPAPERS: TOTAL SUBSCRIPTIONS</t>
  </si>
  <si>
    <t>Print</t>
  </si>
  <si>
    <t>Microform</t>
  </si>
  <si>
    <t>Electronic</t>
  </si>
  <si>
    <t xml:space="preserve">Carlson &amp; Suhr Combined </t>
  </si>
  <si>
    <t>Page 2 (Collections)</t>
  </si>
  <si>
    <t>Page 5 (Collections)</t>
  </si>
  <si>
    <t>Includes duplication within and among databases.</t>
  </si>
  <si>
    <t xml:space="preserve">COLLECTIONS </t>
  </si>
  <si>
    <t xml:space="preserve">University Libraries - Suhr and Carlson </t>
  </si>
  <si>
    <t>Volumes (Items) Added</t>
  </si>
  <si>
    <t>Volumes (Items) Withdrawn</t>
  </si>
  <si>
    <t>Year-to-Date Total</t>
  </si>
  <si>
    <t>Page 1 (Collections)</t>
  </si>
  <si>
    <r>
      <t xml:space="preserve">Books and Bound Periodicals:  </t>
    </r>
    <r>
      <rPr>
        <b/>
        <i/>
        <sz val="14"/>
        <color indexed="9"/>
        <rFont val="Arial"/>
        <family val="2"/>
      </rPr>
      <t>VOLUMES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</si>
  <si>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Books and Bound Periodicals:  </t>
    </r>
    <r>
      <rPr>
        <b/>
        <i/>
        <sz val="14"/>
        <color indexed="9"/>
        <rFont val="Arial"/>
        <family val="2"/>
      </rPr>
      <t>TITLES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</si>
  <si>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Audio/Visual Materials:  </t>
    </r>
    <r>
      <rPr>
        <b/>
        <i/>
        <sz val="14"/>
        <color indexed="9"/>
        <rFont val="Arial"/>
        <family val="2"/>
      </rPr>
      <t>TITLES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</si>
  <si>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Microfiche:  </t>
    </r>
    <r>
      <rPr>
        <b/>
        <i/>
        <sz val="14"/>
        <color indexed="9"/>
        <rFont val="Arial"/>
        <family val="2"/>
      </rPr>
      <t>FICHE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</si>
  <si>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Microfilm: </t>
    </r>
    <r>
      <rPr>
        <b/>
        <i/>
        <sz val="14"/>
        <color indexed="9"/>
        <rFont val="Arial"/>
        <family val="2"/>
      </rPr>
      <t>REELS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</si>
  <si>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Audio/Visual Materials: </t>
    </r>
    <r>
      <rPr>
        <b/>
        <i/>
        <sz val="14"/>
        <color indexed="9"/>
        <rFont val="Arial"/>
        <family val="2"/>
      </rPr>
      <t>VOLUMES</t>
    </r>
    <r>
      <rPr>
        <b/>
        <sz val="14"/>
        <color indexed="9"/>
        <rFont val="Arial"/>
        <family val="2"/>
      </rPr>
      <t xml:space="preserve"> Withdrawn and Added</t>
    </r>
  </si>
  <si>
    <t>TOTAL MICROFORM (FILM AND FICHE) -- CARLSON AND SUHR:</t>
  </si>
  <si>
    <t>Base (June 30, 2008)</t>
  </si>
  <si>
    <t>As of: June 30, 2009</t>
  </si>
  <si>
    <t>2009 - 20010</t>
  </si>
  <si>
    <t>2009 - 2010</t>
  </si>
  <si>
    <t>Base (June 30, 2009)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</si>
</sst>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sz val="12"/>
      <color indexed="13"/>
      <name val="Arial"/>
      <family val="2"/>
    </font>
    <font>
      <b/>
      <i/>
      <sz val="14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1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13" xfId="0" applyFont="1" applyBorder="1" applyAlignment="1">
      <alignment wrapText="1"/>
    </xf>
    <xf numFmtId="164" fontId="4" fillId="0" borderId="0" xfId="0" applyNumberFormat="1" applyFont="1" applyBorder="1" applyAlignment="1">
      <alignment horizontal="centerContinuous"/>
    </xf>
    <xf numFmtId="0" fontId="3" fillId="0" borderId="19" xfId="0" applyFont="1" applyBorder="1"/>
    <xf numFmtId="0" fontId="4" fillId="0" borderId="0" xfId="0" applyFont="1" applyBorder="1" applyAlignment="1">
      <alignment horizontal="centerContinuous"/>
    </xf>
    <xf numFmtId="0" fontId="3" fillId="0" borderId="20" xfId="0" applyFont="1" applyBorder="1"/>
    <xf numFmtId="0" fontId="4" fillId="0" borderId="0" xfId="0" applyFont="1" applyBorder="1"/>
    <xf numFmtId="0" fontId="3" fillId="0" borderId="21" xfId="0" applyFont="1" applyBorder="1"/>
    <xf numFmtId="0" fontId="3" fillId="0" borderId="3" xfId="0" applyFont="1" applyBorder="1"/>
    <xf numFmtId="0" fontId="3" fillId="0" borderId="0" xfId="0" applyFont="1" applyBorder="1"/>
    <xf numFmtId="3" fontId="3" fillId="0" borderId="0" xfId="0" applyNumberFormat="1" applyFont="1" applyBorder="1"/>
    <xf numFmtId="1" fontId="3" fillId="0" borderId="0" xfId="0" applyNumberFormat="1" applyFont="1" applyBorder="1"/>
    <xf numFmtId="164" fontId="3" fillId="0" borderId="0" xfId="1" applyNumberFormat="1" applyFont="1" applyBorder="1"/>
    <xf numFmtId="3" fontId="3" fillId="0" borderId="0" xfId="3" applyNumberFormat="1" applyFont="1" applyBorder="1"/>
    <xf numFmtId="3" fontId="4" fillId="0" borderId="0" xfId="0" applyNumberFormat="1" applyFont="1"/>
    <xf numFmtId="3" fontId="3" fillId="0" borderId="0" xfId="1" applyNumberFormat="1" applyFont="1" applyBorder="1"/>
    <xf numFmtId="3" fontId="4" fillId="0" borderId="0" xfId="3" applyNumberFormat="1" applyFont="1"/>
    <xf numFmtId="1" fontId="4" fillId="0" borderId="0" xfId="0" applyNumberFormat="1" applyFont="1"/>
    <xf numFmtId="0" fontId="3" fillId="2" borderId="22" xfId="0" applyFont="1" applyFill="1" applyBorder="1" applyAlignment="1"/>
    <xf numFmtId="0" fontId="3" fillId="0" borderId="23" xfId="0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 wrapText="1"/>
    </xf>
    <xf numFmtId="3" fontId="3" fillId="0" borderId="25" xfId="3" applyNumberFormat="1" applyFont="1" applyBorder="1" applyAlignment="1">
      <alignment horizontal="center" wrapText="1"/>
    </xf>
    <xf numFmtId="164" fontId="3" fillId="0" borderId="23" xfId="1" applyNumberFormat="1" applyFont="1" applyBorder="1" applyAlignment="1">
      <alignment horizontal="center" wrapText="1"/>
    </xf>
    <xf numFmtId="164" fontId="3" fillId="0" borderId="26" xfId="1" applyNumberFormat="1" applyFont="1" applyBorder="1" applyAlignment="1">
      <alignment horizontal="center" wrapText="1"/>
    </xf>
    <xf numFmtId="3" fontId="3" fillId="0" borderId="27" xfId="3" applyNumberFormat="1" applyFont="1" applyBorder="1" applyAlignment="1">
      <alignment horizontal="center" wrapText="1"/>
    </xf>
    <xf numFmtId="164" fontId="3" fillId="0" borderId="28" xfId="1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3" fontId="3" fillId="0" borderId="29" xfId="0" applyNumberFormat="1" applyFont="1" applyBorder="1" applyAlignment="1">
      <alignment horizontal="center" wrapText="1"/>
    </xf>
    <xf numFmtId="1" fontId="3" fillId="0" borderId="29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2" borderId="18" xfId="0" applyFont="1" applyFill="1" applyBorder="1" applyAlignment="1"/>
    <xf numFmtId="0" fontId="3" fillId="2" borderId="16" xfId="0" applyFont="1" applyFill="1" applyBorder="1" applyAlignment="1"/>
    <xf numFmtId="1" fontId="3" fillId="2" borderId="33" xfId="0" applyNumberFormat="1" applyFont="1" applyFill="1" applyBorder="1" applyAlignment="1">
      <alignment horizontal="centerContinuous"/>
    </xf>
    <xf numFmtId="0" fontId="3" fillId="2" borderId="33" xfId="0" applyFont="1" applyFill="1" applyBorder="1" applyAlignment="1">
      <alignment horizontal="centerContinuous"/>
    </xf>
    <xf numFmtId="164" fontId="3" fillId="2" borderId="1" xfId="1" applyNumberFormat="1" applyFont="1" applyFill="1" applyBorder="1" applyAlignment="1"/>
    <xf numFmtId="0" fontId="3" fillId="0" borderId="34" xfId="0" applyFont="1" applyBorder="1"/>
    <xf numFmtId="3" fontId="3" fillId="0" borderId="36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5" xfId="0" applyFont="1" applyBorder="1"/>
    <xf numFmtId="164" fontId="3" fillId="0" borderId="0" xfId="1" applyNumberFormat="1" applyFont="1"/>
    <xf numFmtId="0" fontId="7" fillId="0" borderId="0" xfId="0" applyFont="1"/>
    <xf numFmtId="3" fontId="3" fillId="0" borderId="26" xfId="0" applyNumberFormat="1" applyFont="1" applyBorder="1" applyAlignment="1" applyProtection="1">
      <alignment horizontal="center"/>
      <protection locked="0"/>
    </xf>
    <xf numFmtId="3" fontId="3" fillId="0" borderId="28" xfId="0" applyNumberFormat="1" applyFont="1" applyBorder="1" applyAlignment="1" applyProtection="1">
      <alignment horizontal="center"/>
      <protection locked="0"/>
    </xf>
    <xf numFmtId="3" fontId="4" fillId="0" borderId="37" xfId="0" applyNumberFormat="1" applyFont="1" applyBorder="1" applyAlignment="1" applyProtection="1">
      <alignment horizontal="center"/>
      <protection locked="0"/>
    </xf>
    <xf numFmtId="3" fontId="4" fillId="0" borderId="38" xfId="0" applyNumberFormat="1" applyFont="1" applyBorder="1" applyAlignment="1" applyProtection="1">
      <alignment horizontal="center"/>
      <protection locked="0"/>
    </xf>
    <xf numFmtId="3" fontId="3" fillId="0" borderId="1" xfId="0" applyNumberFormat="1" applyFont="1" applyBorder="1" applyAlignment="1">
      <alignment horizontal="center"/>
    </xf>
    <xf numFmtId="3" fontId="4" fillId="0" borderId="18" xfId="0" applyNumberFormat="1" applyFont="1" applyBorder="1" applyAlignment="1" applyProtection="1">
      <alignment horizontal="center"/>
      <protection locked="0"/>
    </xf>
    <xf numFmtId="3" fontId="4" fillId="0" borderId="39" xfId="0" applyNumberFormat="1" applyFont="1" applyBorder="1" applyAlignment="1" applyProtection="1">
      <alignment horizontal="center"/>
      <protection locked="0"/>
    </xf>
    <xf numFmtId="3" fontId="4" fillId="0" borderId="17" xfId="0" applyNumberFormat="1" applyFont="1" applyBorder="1" applyAlignment="1" applyProtection="1">
      <alignment horizontal="center"/>
      <protection locked="0"/>
    </xf>
    <xf numFmtId="3" fontId="4" fillId="0" borderId="40" xfId="0" applyNumberFormat="1" applyFont="1" applyBorder="1" applyAlignment="1" applyProtection="1">
      <alignment horizontal="center"/>
      <protection locked="0"/>
    </xf>
    <xf numFmtId="3" fontId="3" fillId="0" borderId="16" xfId="0" applyNumberFormat="1" applyFont="1" applyBorder="1" applyAlignment="1">
      <alignment horizontal="center"/>
    </xf>
    <xf numFmtId="3" fontId="4" fillId="0" borderId="36" xfId="1" applyNumberFormat="1" applyFont="1" applyBorder="1" applyAlignment="1">
      <alignment horizontal="center" wrapText="1"/>
    </xf>
    <xf numFmtId="3" fontId="4" fillId="0" borderId="33" xfId="3" applyNumberFormat="1" applyFont="1" applyBorder="1" applyAlignment="1">
      <alignment horizontal="center" wrapText="1"/>
    </xf>
    <xf numFmtId="3" fontId="4" fillId="0" borderId="2" xfId="1" applyNumberFormat="1" applyFont="1" applyBorder="1" applyAlignment="1">
      <alignment horizontal="center" wrapText="1"/>
    </xf>
    <xf numFmtId="3" fontId="4" fillId="0" borderId="41" xfId="0" applyNumberFormat="1" applyFont="1" applyBorder="1" applyAlignment="1" applyProtection="1">
      <alignment horizontal="center"/>
      <protection locked="0"/>
    </xf>
    <xf numFmtId="3" fontId="4" fillId="0" borderId="39" xfId="1" applyNumberFormat="1" applyFont="1" applyBorder="1" applyAlignment="1" applyProtection="1">
      <alignment horizontal="center"/>
      <protection locked="0"/>
    </xf>
    <xf numFmtId="3" fontId="4" fillId="0" borderId="18" xfId="1" applyNumberFormat="1" applyFont="1" applyBorder="1" applyAlignment="1">
      <alignment horizontal="center"/>
    </xf>
    <xf numFmtId="3" fontId="4" fillId="0" borderId="42" xfId="1" applyNumberFormat="1" applyFont="1" applyBorder="1" applyAlignment="1">
      <alignment horizontal="center"/>
    </xf>
    <xf numFmtId="3" fontId="4" fillId="0" borderId="31" xfId="1" applyNumberFormat="1" applyFont="1" applyBorder="1" applyAlignment="1">
      <alignment horizontal="center"/>
    </xf>
    <xf numFmtId="3" fontId="4" fillId="0" borderId="43" xfId="0" applyNumberFormat="1" applyFont="1" applyBorder="1" applyAlignment="1" applyProtection="1">
      <alignment horizontal="center"/>
      <protection locked="0"/>
    </xf>
    <xf numFmtId="3" fontId="4" fillId="0" borderId="44" xfId="0" applyNumberFormat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 wrapText="1"/>
    </xf>
    <xf numFmtId="3" fontId="4" fillId="0" borderId="18" xfId="1" applyNumberFormat="1" applyFont="1" applyBorder="1" applyAlignment="1" applyProtection="1">
      <alignment horizontal="center"/>
      <protection locked="0"/>
    </xf>
    <xf numFmtId="3" fontId="4" fillId="0" borderId="39" xfId="1" applyNumberFormat="1" applyFont="1" applyBorder="1" applyAlignment="1">
      <alignment horizontal="center"/>
    </xf>
    <xf numFmtId="3" fontId="3" fillId="0" borderId="33" xfId="1" applyNumberFormat="1" applyFont="1" applyBorder="1" applyAlignment="1">
      <alignment horizontal="center"/>
    </xf>
    <xf numFmtId="164" fontId="3" fillId="2" borderId="42" xfId="1" applyNumberFormat="1" applyFont="1" applyFill="1" applyBorder="1" applyAlignment="1">
      <alignment horizontal="center"/>
    </xf>
    <xf numFmtId="3" fontId="3" fillId="2" borderId="42" xfId="0" applyNumberFormat="1" applyFont="1" applyFill="1" applyBorder="1" applyAlignment="1">
      <alignment horizontal="center"/>
    </xf>
    <xf numFmtId="164" fontId="3" fillId="2" borderId="39" xfId="1" applyNumberFormat="1" applyFont="1" applyFill="1" applyBorder="1" applyAlignment="1">
      <alignment horizontal="center"/>
    </xf>
    <xf numFmtId="164" fontId="3" fillId="2" borderId="45" xfId="1" applyNumberFormat="1" applyFont="1" applyFill="1" applyBorder="1" applyAlignment="1">
      <alignment horizontal="center"/>
    </xf>
    <xf numFmtId="3" fontId="3" fillId="2" borderId="45" xfId="0" applyNumberFormat="1" applyFont="1" applyFill="1" applyBorder="1" applyAlignment="1">
      <alignment horizontal="center"/>
    </xf>
    <xf numFmtId="164" fontId="3" fillId="2" borderId="29" xfId="1" applyNumberFormat="1" applyFont="1" applyFill="1" applyBorder="1" applyAlignment="1">
      <alignment horizontal="center"/>
    </xf>
    <xf numFmtId="3" fontId="4" fillId="0" borderId="24" xfId="1" applyNumberFormat="1" applyFont="1" applyBorder="1" applyAlignment="1">
      <alignment horizontal="center"/>
    </xf>
    <xf numFmtId="3" fontId="4" fillId="0" borderId="25" xfId="1" applyNumberFormat="1" applyFont="1" applyBorder="1" applyAlignment="1">
      <alignment horizontal="center"/>
    </xf>
    <xf numFmtId="3" fontId="4" fillId="0" borderId="30" xfId="1" applyNumberFormat="1" applyFont="1" applyBorder="1" applyAlignment="1">
      <alignment horizontal="center"/>
    </xf>
    <xf numFmtId="3" fontId="4" fillId="0" borderId="23" xfId="1" applyNumberFormat="1" applyFont="1" applyBorder="1" applyAlignment="1">
      <alignment horizontal="center"/>
    </xf>
    <xf numFmtId="3" fontId="3" fillId="0" borderId="0" xfId="3" applyNumberFormat="1" applyFont="1" applyAlignment="1">
      <alignment horizontal="right"/>
    </xf>
    <xf numFmtId="0" fontId="3" fillId="0" borderId="34" xfId="0" applyFont="1" applyBorder="1" applyAlignment="1">
      <alignment wrapText="1"/>
    </xf>
    <xf numFmtId="0" fontId="3" fillId="0" borderId="0" xfId="0" applyFont="1" applyAlignment="1">
      <alignment horizontal="centerContinuous" wrapText="1"/>
    </xf>
    <xf numFmtId="164" fontId="3" fillId="0" borderId="3" xfId="1" applyNumberFormat="1" applyFont="1" applyBorder="1" applyAlignment="1">
      <alignment horizontal="center" wrapText="1"/>
    </xf>
    <xf numFmtId="164" fontId="3" fillId="0" borderId="32" xfId="1" applyNumberFormat="1" applyFont="1" applyBorder="1" applyAlignment="1">
      <alignment horizontal="center" wrapText="1"/>
    </xf>
    <xf numFmtId="164" fontId="3" fillId="0" borderId="2" xfId="1" applyNumberFormat="1" applyFont="1" applyBorder="1" applyAlignment="1">
      <alignment horizontal="center" wrapText="1"/>
    </xf>
    <xf numFmtId="0" fontId="6" fillId="3" borderId="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3" fontId="3" fillId="0" borderId="32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0" fontId="3" fillId="0" borderId="3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3" fontId="3" fillId="0" borderId="3" xfId="3" applyNumberFormat="1" applyFont="1" applyBorder="1" applyAlignment="1" applyProtection="1">
      <alignment horizontal="center"/>
      <protection locked="0"/>
    </xf>
    <xf numFmtId="3" fontId="3" fillId="0" borderId="2" xfId="3" applyNumberFormat="1" applyFont="1" applyBorder="1" applyAlignment="1" applyProtection="1">
      <alignment horizontal="center"/>
      <protection locked="0"/>
    </xf>
    <xf numFmtId="0" fontId="6" fillId="3" borderId="30" xfId="0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10" xfId="1" applyNumberFormat="1" applyFont="1" applyFill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48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ussell\Local%20Settings\Temporary%20Internet%20Files\Content.IE5\7QYE1792\2007-2008%20STA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erence"/>
      <sheetName val="UBORROW &amp; EZBORROW"/>
      <sheetName val="ILL-Distance Ed"/>
      <sheetName val="Collections"/>
      <sheetName val="AV Collection"/>
      <sheetName val="Microform Collection"/>
      <sheetName val="Circulation (Book,Per)"/>
      <sheetName val="Circulation (Elec Resources)"/>
      <sheetName val="DATABASE STATS ALL"/>
      <sheetName val="Database &quot;Circulation&quot;"/>
      <sheetName val="Carlson ILL"/>
      <sheetName val="U-EZ Borrow-Access"/>
      <sheetName val="Carlson ILL - Old Distance Ed"/>
      <sheetName val="Carlson ILL - Distance Ed"/>
      <sheetName val="INTRA LL"/>
      <sheetName val="Suhr ILL"/>
      <sheetName val="Suhr ILL - Distance Ed "/>
      <sheetName val="Copying"/>
      <sheetName val="Entry Count"/>
      <sheetName val="Reserves"/>
    </sheetNames>
    <sheetDataSet>
      <sheetData sheetId="0"/>
      <sheetData sheetId="1"/>
      <sheetData sheetId="2"/>
      <sheetData sheetId="3">
        <row r="20">
          <cell r="F20">
            <v>408385</v>
          </cell>
        </row>
      </sheetData>
      <sheetData sheetId="4">
        <row r="20">
          <cell r="F20">
            <v>7453</v>
          </cell>
        </row>
      </sheetData>
      <sheetData sheetId="5">
        <row r="20">
          <cell r="F20">
            <v>18461</v>
          </cell>
        </row>
        <row r="41">
          <cell r="F41">
            <v>1481106</v>
          </cell>
          <cell r="G41">
            <v>89</v>
          </cell>
          <cell r="H41">
            <v>1481195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opLeftCell="A46" zoomScale="75" zoomScaleNormal="100" zoomScaleSheetLayoutView="100" workbookViewId="0">
      <selection activeCell="A53" sqref="A53"/>
    </sheetView>
  </sheetViews>
  <sheetFormatPr defaultRowHeight="15.75"/>
  <cols>
    <col min="1" max="1" width="14.28515625" style="8" customWidth="1"/>
    <col min="2" max="2" width="10" style="26" bestFit="1" customWidth="1"/>
    <col min="3" max="3" width="10" style="2" bestFit="1" customWidth="1"/>
    <col min="4" max="4" width="11" style="29" bestFit="1" customWidth="1"/>
    <col min="5" max="5" width="13.28515625" style="2" customWidth="1"/>
    <col min="6" max="6" width="11.7109375" style="4" customWidth="1"/>
    <col min="7" max="7" width="13.42578125" style="28" bestFit="1" customWidth="1"/>
    <col min="8" max="8" width="11.7109375" style="4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s="3" customFormat="1" ht="18">
      <c r="A1" s="97" t="s">
        <v>15</v>
      </c>
      <c r="B1" s="98"/>
      <c r="C1" s="98"/>
      <c r="D1" s="98"/>
      <c r="E1" s="98"/>
      <c r="F1" s="98"/>
      <c r="G1" s="98"/>
      <c r="H1" s="98"/>
    </row>
    <row r="2" spans="1:9" s="3" customFormat="1" ht="18">
      <c r="A2" s="97" t="s">
        <v>31</v>
      </c>
      <c r="B2" s="98"/>
      <c r="C2" s="98"/>
      <c r="D2" s="98"/>
      <c r="E2" s="98"/>
      <c r="F2" s="98"/>
      <c r="G2" s="98"/>
      <c r="H2" s="98"/>
    </row>
    <row r="3" spans="1:9" s="3" customFormat="1" ht="18">
      <c r="A3" s="97" t="s">
        <v>46</v>
      </c>
      <c r="B3" s="98"/>
      <c r="C3" s="98"/>
      <c r="D3" s="98"/>
      <c r="E3" s="98"/>
      <c r="F3" s="98"/>
      <c r="G3" s="98"/>
      <c r="H3" s="98"/>
    </row>
    <row r="4" spans="1:9" ht="19.5" thickBot="1">
      <c r="A4" s="97" t="s">
        <v>37</v>
      </c>
      <c r="B4" s="98"/>
      <c r="C4" s="98"/>
      <c r="D4" s="98"/>
      <c r="E4" s="98"/>
      <c r="F4" s="98"/>
      <c r="G4" s="98"/>
      <c r="H4" s="98"/>
    </row>
    <row r="5" spans="1:9" s="8" customFormat="1" ht="38.25" customHeight="1" thickBot="1">
      <c r="A5" s="49"/>
      <c r="B5" s="99" t="s">
        <v>33</v>
      </c>
      <c r="C5" s="100"/>
      <c r="D5" s="103" t="s">
        <v>34</v>
      </c>
      <c r="E5" s="104"/>
      <c r="F5" s="94" t="s">
        <v>20</v>
      </c>
      <c r="G5" s="95"/>
      <c r="H5" s="96"/>
      <c r="I5" s="1"/>
    </row>
    <row r="6" spans="1:9" s="8" customFormat="1" ht="71.25" customHeight="1" thickBot="1">
      <c r="A6" s="52"/>
      <c r="B6" s="50" t="s">
        <v>0</v>
      </c>
      <c r="C6" s="5" t="s">
        <v>1</v>
      </c>
      <c r="D6" s="32" t="s">
        <v>0</v>
      </c>
      <c r="E6" s="31" t="s">
        <v>1</v>
      </c>
      <c r="F6" s="33" t="s">
        <v>0</v>
      </c>
      <c r="G6" s="34" t="s">
        <v>1</v>
      </c>
      <c r="H6" s="35" t="s">
        <v>32</v>
      </c>
      <c r="I6" s="7"/>
    </row>
    <row r="7" spans="1:9" ht="16.5" thickBot="1">
      <c r="A7" s="51" t="s">
        <v>2</v>
      </c>
      <c r="B7" s="101" t="s">
        <v>48</v>
      </c>
      <c r="C7" s="101"/>
      <c r="D7" s="101"/>
      <c r="E7" s="102"/>
      <c r="F7" s="65">
        <v>411425</v>
      </c>
      <c r="G7" s="66">
        <v>43155</v>
      </c>
      <c r="H7" s="67">
        <v>454580</v>
      </c>
      <c r="I7" s="14"/>
    </row>
    <row r="8" spans="1:9">
      <c r="A8" s="12" t="s">
        <v>3</v>
      </c>
      <c r="B8" s="68">
        <v>431</v>
      </c>
      <c r="C8" s="61">
        <v>91</v>
      </c>
      <c r="D8" s="60">
        <v>1973</v>
      </c>
      <c r="E8" s="69"/>
      <c r="F8" s="70">
        <f t="shared" ref="F8:F20" si="0">$F$7+B8-D8</f>
        <v>409883</v>
      </c>
      <c r="G8" s="71">
        <f t="shared" ref="G8:G20" si="1">$G$7+C8-E8</f>
        <v>43246</v>
      </c>
      <c r="H8" s="72">
        <f>SUM(F8:G8)</f>
        <v>453129</v>
      </c>
      <c r="I8" s="16"/>
    </row>
    <row r="9" spans="1:9">
      <c r="A9" s="10" t="s">
        <v>4</v>
      </c>
      <c r="B9" s="73"/>
      <c r="C9" s="57"/>
      <c r="D9" s="62"/>
      <c r="E9" s="57"/>
      <c r="F9" s="70">
        <f t="shared" si="0"/>
        <v>411425</v>
      </c>
      <c r="G9" s="71">
        <f t="shared" si="1"/>
        <v>43155</v>
      </c>
      <c r="H9" s="72">
        <f t="shared" ref="H9:H19" si="2">SUM(F9:G9)</f>
        <v>454580</v>
      </c>
      <c r="I9" s="6"/>
    </row>
    <row r="10" spans="1:9">
      <c r="A10" s="10" t="s">
        <v>5</v>
      </c>
      <c r="B10" s="73"/>
      <c r="C10" s="57"/>
      <c r="D10" s="62"/>
      <c r="E10" s="57"/>
      <c r="F10" s="70">
        <f t="shared" si="0"/>
        <v>411425</v>
      </c>
      <c r="G10" s="71">
        <f t="shared" si="1"/>
        <v>43155</v>
      </c>
      <c r="H10" s="72">
        <f t="shared" si="2"/>
        <v>454580</v>
      </c>
      <c r="I10" s="16"/>
    </row>
    <row r="11" spans="1:9">
      <c r="A11" s="10" t="s">
        <v>6</v>
      </c>
      <c r="B11" s="73"/>
      <c r="C11" s="57"/>
      <c r="D11" s="62"/>
      <c r="E11" s="57"/>
      <c r="F11" s="70">
        <f t="shared" si="0"/>
        <v>411425</v>
      </c>
      <c r="G11" s="71">
        <f t="shared" si="1"/>
        <v>43155</v>
      </c>
      <c r="H11" s="72">
        <f t="shared" si="2"/>
        <v>454580</v>
      </c>
      <c r="I11" s="16"/>
    </row>
    <row r="12" spans="1:9">
      <c r="A12" s="10" t="s">
        <v>7</v>
      </c>
      <c r="B12" s="73"/>
      <c r="C12" s="57"/>
      <c r="D12" s="62"/>
      <c r="E12" s="57"/>
      <c r="F12" s="70">
        <f t="shared" si="0"/>
        <v>411425</v>
      </c>
      <c r="G12" s="71">
        <f t="shared" si="1"/>
        <v>43155</v>
      </c>
      <c r="H12" s="72">
        <f t="shared" si="2"/>
        <v>454580</v>
      </c>
      <c r="I12" s="18"/>
    </row>
    <row r="13" spans="1:9">
      <c r="A13" s="10" t="s">
        <v>8</v>
      </c>
      <c r="B13" s="73"/>
      <c r="C13" s="57"/>
      <c r="D13" s="62"/>
      <c r="E13" s="57"/>
      <c r="F13" s="70">
        <f t="shared" si="0"/>
        <v>411425</v>
      </c>
      <c r="G13" s="71">
        <f t="shared" si="1"/>
        <v>43155</v>
      </c>
      <c r="H13" s="72">
        <f t="shared" si="2"/>
        <v>454580</v>
      </c>
      <c r="I13" s="18"/>
    </row>
    <row r="14" spans="1:9">
      <c r="A14" s="10" t="s">
        <v>9</v>
      </c>
      <c r="B14" s="73"/>
      <c r="C14" s="57"/>
      <c r="D14" s="62"/>
      <c r="E14" s="57"/>
      <c r="F14" s="70">
        <f t="shared" si="0"/>
        <v>411425</v>
      </c>
      <c r="G14" s="71">
        <f t="shared" si="1"/>
        <v>43155</v>
      </c>
      <c r="H14" s="72">
        <f t="shared" si="2"/>
        <v>454580</v>
      </c>
      <c r="I14" s="18"/>
    </row>
    <row r="15" spans="1:9">
      <c r="A15" s="10" t="s">
        <v>10</v>
      </c>
      <c r="B15" s="73"/>
      <c r="C15" s="57"/>
      <c r="D15" s="62"/>
      <c r="E15" s="57"/>
      <c r="F15" s="70">
        <f t="shared" si="0"/>
        <v>411425</v>
      </c>
      <c r="G15" s="71">
        <f t="shared" si="1"/>
        <v>43155</v>
      </c>
      <c r="H15" s="72">
        <f t="shared" si="2"/>
        <v>454580</v>
      </c>
      <c r="I15" s="18"/>
    </row>
    <row r="16" spans="1:9">
      <c r="A16" s="10" t="s">
        <v>11</v>
      </c>
      <c r="B16" s="73"/>
      <c r="C16" s="57"/>
      <c r="D16" s="62"/>
      <c r="E16" s="57"/>
      <c r="F16" s="70">
        <f t="shared" si="0"/>
        <v>411425</v>
      </c>
      <c r="G16" s="71">
        <f t="shared" si="1"/>
        <v>43155</v>
      </c>
      <c r="H16" s="72">
        <f t="shared" si="2"/>
        <v>454580</v>
      </c>
      <c r="I16" s="18"/>
    </row>
    <row r="17" spans="1:9">
      <c r="A17" s="10" t="s">
        <v>12</v>
      </c>
      <c r="B17" s="73"/>
      <c r="C17" s="57"/>
      <c r="D17" s="62"/>
      <c r="E17" s="57"/>
      <c r="F17" s="70">
        <f t="shared" si="0"/>
        <v>411425</v>
      </c>
      <c r="G17" s="71">
        <f t="shared" si="1"/>
        <v>43155</v>
      </c>
      <c r="H17" s="72">
        <f t="shared" si="2"/>
        <v>454580</v>
      </c>
      <c r="I17" s="18"/>
    </row>
    <row r="18" spans="1:9">
      <c r="A18" s="10" t="s">
        <v>13</v>
      </c>
      <c r="B18" s="73"/>
      <c r="C18" s="57"/>
      <c r="D18" s="62"/>
      <c r="E18" s="57"/>
      <c r="F18" s="70">
        <f t="shared" si="0"/>
        <v>411425</v>
      </c>
      <c r="G18" s="71">
        <f t="shared" si="1"/>
        <v>43155</v>
      </c>
      <c r="H18" s="72">
        <f t="shared" si="2"/>
        <v>454580</v>
      </c>
      <c r="I18" s="18"/>
    </row>
    <row r="19" spans="1:9" ht="16.5" thickBot="1">
      <c r="A19" s="11" t="s">
        <v>14</v>
      </c>
      <c r="B19" s="74"/>
      <c r="C19" s="58"/>
      <c r="D19" s="63"/>
      <c r="E19" s="58"/>
      <c r="F19" s="87">
        <f t="shared" si="0"/>
        <v>411425</v>
      </c>
      <c r="G19" s="88">
        <f t="shared" si="1"/>
        <v>43155</v>
      </c>
      <c r="H19" s="89">
        <f t="shared" si="2"/>
        <v>454580</v>
      </c>
      <c r="I19" s="18"/>
    </row>
    <row r="20" spans="1:9" ht="16.5" thickBot="1">
      <c r="A20" s="13" t="s">
        <v>17</v>
      </c>
      <c r="B20" s="50"/>
      <c r="C20" s="59"/>
      <c r="D20" s="64"/>
      <c r="E20" s="75"/>
      <c r="F20" s="76">
        <f t="shared" si="0"/>
        <v>411425</v>
      </c>
      <c r="G20" s="80">
        <f t="shared" si="1"/>
        <v>43155</v>
      </c>
      <c r="H20" s="75">
        <f>SUM(F20:G20)</f>
        <v>454580</v>
      </c>
    </row>
    <row r="21" spans="1:9">
      <c r="A21" s="21" t="s">
        <v>36</v>
      </c>
      <c r="B21" s="22"/>
      <c r="C21" s="22"/>
      <c r="D21" s="22"/>
      <c r="E21" s="27"/>
      <c r="F21" s="27"/>
      <c r="G21" s="25"/>
      <c r="H21" s="27"/>
    </row>
    <row r="22" spans="1:9" s="3" customFormat="1" ht="18">
      <c r="A22" s="97" t="s">
        <v>15</v>
      </c>
      <c r="B22" s="98"/>
      <c r="C22" s="98"/>
      <c r="D22" s="98"/>
      <c r="E22" s="98"/>
      <c r="F22" s="98"/>
      <c r="G22" s="98"/>
      <c r="H22" s="98"/>
    </row>
    <row r="23" spans="1:9" s="3" customFormat="1" ht="18">
      <c r="A23" s="97" t="s">
        <v>31</v>
      </c>
      <c r="B23" s="98"/>
      <c r="C23" s="98"/>
      <c r="D23" s="98"/>
      <c r="E23" s="98"/>
      <c r="F23" s="98"/>
      <c r="G23" s="98"/>
      <c r="H23" s="98"/>
    </row>
    <row r="24" spans="1:9" s="3" customFormat="1" ht="18">
      <c r="A24" s="97" t="s">
        <v>46</v>
      </c>
      <c r="B24" s="98"/>
      <c r="C24" s="98"/>
      <c r="D24" s="98"/>
      <c r="E24" s="98"/>
      <c r="F24" s="98"/>
      <c r="G24" s="98"/>
      <c r="H24" s="98"/>
    </row>
    <row r="25" spans="1:9" s="54" customFormat="1" ht="19.5" thickBot="1">
      <c r="A25" s="97" t="s">
        <v>38</v>
      </c>
      <c r="B25" s="98"/>
      <c r="C25" s="98"/>
      <c r="D25" s="98"/>
      <c r="E25" s="98"/>
      <c r="F25" s="98"/>
      <c r="G25" s="98"/>
      <c r="H25" s="98"/>
    </row>
    <row r="26" spans="1:9" s="8" customFormat="1" ht="16.5" thickBot="1">
      <c r="A26" s="49"/>
      <c r="B26" s="99" t="s">
        <v>21</v>
      </c>
      <c r="C26" s="100"/>
      <c r="D26" s="103" t="s">
        <v>22</v>
      </c>
      <c r="E26" s="104"/>
      <c r="F26" s="94" t="s">
        <v>20</v>
      </c>
      <c r="G26" s="95"/>
      <c r="H26" s="96"/>
    </row>
    <row r="27" spans="1:9" s="8" customFormat="1" ht="71.25" customHeight="1" thickBot="1">
      <c r="A27" s="52"/>
      <c r="B27" s="50" t="s">
        <v>0</v>
      </c>
      <c r="C27" s="5" t="s">
        <v>1</v>
      </c>
      <c r="D27" s="32" t="s">
        <v>0</v>
      </c>
      <c r="E27" s="31" t="s">
        <v>1</v>
      </c>
      <c r="F27" s="36" t="s">
        <v>0</v>
      </c>
      <c r="G27" s="37" t="s">
        <v>1</v>
      </c>
      <c r="H27" s="38" t="s">
        <v>32</v>
      </c>
    </row>
    <row r="28" spans="1:9" ht="16.5" thickBot="1">
      <c r="A28" s="51" t="s">
        <v>2</v>
      </c>
      <c r="B28" s="101" t="s">
        <v>48</v>
      </c>
      <c r="C28" s="101"/>
      <c r="D28" s="101"/>
      <c r="E28" s="102"/>
      <c r="F28" s="65">
        <v>266409</v>
      </c>
      <c r="G28" s="66">
        <v>31923</v>
      </c>
      <c r="H28" s="77">
        <v>298332</v>
      </c>
    </row>
    <row r="29" spans="1:9">
      <c r="A29" s="15" t="s">
        <v>3</v>
      </c>
      <c r="B29" s="60">
        <v>196</v>
      </c>
      <c r="C29" s="61">
        <v>16</v>
      </c>
      <c r="D29" s="78">
        <v>1549</v>
      </c>
      <c r="E29" s="69"/>
      <c r="F29" s="70">
        <f>$F$28+B29-D29</f>
        <v>265056</v>
      </c>
      <c r="G29" s="71">
        <f>$G$28+C29-E29</f>
        <v>31939</v>
      </c>
      <c r="H29" s="79">
        <f>SUM(F29:G29)</f>
        <v>296995</v>
      </c>
    </row>
    <row r="30" spans="1:9">
      <c r="A30" s="17" t="s">
        <v>4</v>
      </c>
      <c r="B30" s="62"/>
      <c r="C30" s="57"/>
      <c r="D30" s="62"/>
      <c r="E30" s="57"/>
      <c r="F30" s="70">
        <f t="shared" ref="F30:F41" si="3">$F$28+B30-D30</f>
        <v>266409</v>
      </c>
      <c r="G30" s="71">
        <f t="shared" ref="G30:G41" si="4">$G$28+C30-E30</f>
        <v>31923</v>
      </c>
      <c r="H30" s="79">
        <f t="shared" ref="H30:H40" si="5">SUM(F30:G30)</f>
        <v>298332</v>
      </c>
    </row>
    <row r="31" spans="1:9">
      <c r="A31" s="17" t="s">
        <v>5</v>
      </c>
      <c r="B31" s="62"/>
      <c r="C31" s="57"/>
      <c r="D31" s="62"/>
      <c r="E31" s="57"/>
      <c r="F31" s="70">
        <f t="shared" si="3"/>
        <v>266409</v>
      </c>
      <c r="G31" s="71">
        <f t="shared" si="4"/>
        <v>31923</v>
      </c>
      <c r="H31" s="79">
        <f t="shared" si="5"/>
        <v>298332</v>
      </c>
    </row>
    <row r="32" spans="1:9">
      <c r="A32" s="17" t="s">
        <v>6</v>
      </c>
      <c r="B32" s="62"/>
      <c r="C32" s="57"/>
      <c r="D32" s="62"/>
      <c r="E32" s="57"/>
      <c r="F32" s="70">
        <f t="shared" si="3"/>
        <v>266409</v>
      </c>
      <c r="G32" s="71">
        <f t="shared" si="4"/>
        <v>31923</v>
      </c>
      <c r="H32" s="79">
        <f t="shared" si="5"/>
        <v>298332</v>
      </c>
    </row>
    <row r="33" spans="1:8">
      <c r="A33" s="17" t="s">
        <v>7</v>
      </c>
      <c r="B33" s="62"/>
      <c r="C33" s="57"/>
      <c r="D33" s="62"/>
      <c r="E33" s="57"/>
      <c r="F33" s="70">
        <f t="shared" si="3"/>
        <v>266409</v>
      </c>
      <c r="G33" s="71">
        <f t="shared" si="4"/>
        <v>31923</v>
      </c>
      <c r="H33" s="79">
        <f t="shared" si="5"/>
        <v>298332</v>
      </c>
    </row>
    <row r="34" spans="1:8">
      <c r="A34" s="17" t="s">
        <v>8</v>
      </c>
      <c r="B34" s="62"/>
      <c r="C34" s="57"/>
      <c r="D34" s="62"/>
      <c r="E34" s="57"/>
      <c r="F34" s="70">
        <f t="shared" si="3"/>
        <v>266409</v>
      </c>
      <c r="G34" s="71">
        <f t="shared" si="4"/>
        <v>31923</v>
      </c>
      <c r="H34" s="79">
        <f t="shared" si="5"/>
        <v>298332</v>
      </c>
    </row>
    <row r="35" spans="1:8">
      <c r="A35" s="17" t="s">
        <v>9</v>
      </c>
      <c r="B35" s="62"/>
      <c r="C35" s="57"/>
      <c r="D35" s="62"/>
      <c r="E35" s="57"/>
      <c r="F35" s="70">
        <f t="shared" si="3"/>
        <v>266409</v>
      </c>
      <c r="G35" s="71">
        <f t="shared" si="4"/>
        <v>31923</v>
      </c>
      <c r="H35" s="79">
        <f t="shared" si="5"/>
        <v>298332</v>
      </c>
    </row>
    <row r="36" spans="1:8">
      <c r="A36" s="17" t="s">
        <v>10</v>
      </c>
      <c r="B36" s="62"/>
      <c r="C36" s="57"/>
      <c r="D36" s="62"/>
      <c r="E36" s="57"/>
      <c r="F36" s="70">
        <f t="shared" si="3"/>
        <v>266409</v>
      </c>
      <c r="G36" s="71">
        <f t="shared" si="4"/>
        <v>31923</v>
      </c>
      <c r="H36" s="79">
        <f t="shared" si="5"/>
        <v>298332</v>
      </c>
    </row>
    <row r="37" spans="1:8">
      <c r="A37" s="17" t="s">
        <v>11</v>
      </c>
      <c r="B37" s="62"/>
      <c r="C37" s="57"/>
      <c r="D37" s="62"/>
      <c r="E37" s="57"/>
      <c r="F37" s="70">
        <f>$F$28+B37-D37</f>
        <v>266409</v>
      </c>
      <c r="G37" s="71">
        <f t="shared" si="4"/>
        <v>31923</v>
      </c>
      <c r="H37" s="79">
        <f t="shared" si="5"/>
        <v>298332</v>
      </c>
    </row>
    <row r="38" spans="1:8">
      <c r="A38" s="17" t="s">
        <v>12</v>
      </c>
      <c r="B38" s="62"/>
      <c r="C38" s="57"/>
      <c r="D38" s="62"/>
      <c r="E38" s="57"/>
      <c r="F38" s="70">
        <f t="shared" si="3"/>
        <v>266409</v>
      </c>
      <c r="G38" s="71">
        <f t="shared" si="4"/>
        <v>31923</v>
      </c>
      <c r="H38" s="79">
        <f t="shared" si="5"/>
        <v>298332</v>
      </c>
    </row>
    <row r="39" spans="1:8">
      <c r="A39" s="17" t="s">
        <v>13</v>
      </c>
      <c r="B39" s="62"/>
      <c r="C39" s="57"/>
      <c r="D39" s="62"/>
      <c r="E39" s="57"/>
      <c r="F39" s="70">
        <f t="shared" si="3"/>
        <v>266409</v>
      </c>
      <c r="G39" s="71">
        <f t="shared" si="4"/>
        <v>31923</v>
      </c>
      <c r="H39" s="79">
        <f t="shared" si="5"/>
        <v>298332</v>
      </c>
    </row>
    <row r="40" spans="1:8" ht="16.5" thickBot="1">
      <c r="A40" s="19" t="s">
        <v>14</v>
      </c>
      <c r="B40" s="63"/>
      <c r="C40" s="58"/>
      <c r="D40" s="63"/>
      <c r="E40" s="58"/>
      <c r="F40" s="87">
        <f t="shared" si="3"/>
        <v>266409</v>
      </c>
      <c r="G40" s="88">
        <f t="shared" si="4"/>
        <v>31923</v>
      </c>
      <c r="H40" s="90">
        <f t="shared" si="5"/>
        <v>298332</v>
      </c>
    </row>
    <row r="41" spans="1:8" ht="16.5" thickBot="1">
      <c r="A41" s="20" t="s">
        <v>17</v>
      </c>
      <c r="B41" s="64">
        <f>SUM(B29:B40)</f>
        <v>196</v>
      </c>
      <c r="C41" s="59">
        <f>SUM(C29:C40)</f>
        <v>16</v>
      </c>
      <c r="D41" s="64">
        <f>SUM(D29:D40)</f>
        <v>1549</v>
      </c>
      <c r="E41" s="75">
        <f>SUM(E29:E40)</f>
        <v>0</v>
      </c>
      <c r="F41" s="76">
        <f t="shared" si="3"/>
        <v>265056</v>
      </c>
      <c r="G41" s="80">
        <f t="shared" si="4"/>
        <v>31939</v>
      </c>
      <c r="H41" s="75">
        <f>SUM(F41:G41)</f>
        <v>296995</v>
      </c>
    </row>
    <row r="42" spans="1:8" ht="16.5" thickBot="1">
      <c r="A42" s="21" t="s">
        <v>28</v>
      </c>
      <c r="B42" s="22"/>
      <c r="C42" s="21"/>
      <c r="D42" s="23"/>
      <c r="E42" s="24"/>
      <c r="F42" s="24"/>
      <c r="G42" s="25"/>
      <c r="H42" s="24"/>
    </row>
    <row r="43" spans="1:8" s="3" customFormat="1" ht="18">
      <c r="A43" s="119" t="s">
        <v>15</v>
      </c>
      <c r="B43" s="120"/>
      <c r="C43" s="120"/>
      <c r="D43" s="120"/>
      <c r="E43" s="120"/>
      <c r="F43" s="120"/>
      <c r="G43" s="120"/>
      <c r="H43" s="121"/>
    </row>
    <row r="44" spans="1:8" s="3" customFormat="1" ht="18">
      <c r="A44" s="97" t="s">
        <v>31</v>
      </c>
      <c r="B44" s="98"/>
      <c r="C44" s="98"/>
      <c r="D44" s="98"/>
      <c r="E44" s="98"/>
      <c r="F44" s="98"/>
      <c r="G44" s="98"/>
      <c r="H44" s="108"/>
    </row>
    <row r="45" spans="1:8" s="3" customFormat="1" ht="18">
      <c r="A45" s="97" t="s">
        <v>47</v>
      </c>
      <c r="B45" s="98"/>
      <c r="C45" s="98"/>
      <c r="D45" s="98"/>
      <c r="E45" s="98"/>
      <c r="F45" s="98"/>
      <c r="G45" s="98"/>
      <c r="H45" s="98"/>
    </row>
    <row r="46" spans="1:8" ht="18">
      <c r="A46" s="97" t="s">
        <v>23</v>
      </c>
      <c r="B46" s="98"/>
      <c r="C46" s="98"/>
      <c r="D46" s="98"/>
      <c r="E46" s="98"/>
      <c r="F46" s="98"/>
      <c r="G46" s="98"/>
      <c r="H46" s="108"/>
    </row>
    <row r="47" spans="1:8" ht="18.75" thickBot="1">
      <c r="A47" s="122" t="s">
        <v>45</v>
      </c>
      <c r="B47" s="123"/>
      <c r="C47" s="123"/>
      <c r="D47" s="123"/>
      <c r="E47" s="123"/>
      <c r="F47" s="123"/>
      <c r="G47" s="123"/>
      <c r="H47" s="124"/>
    </row>
    <row r="48" spans="1:8" s="8" customFormat="1">
      <c r="A48" s="113" t="s">
        <v>24</v>
      </c>
      <c r="B48" s="114"/>
      <c r="C48" s="113" t="s">
        <v>25</v>
      </c>
      <c r="D48" s="114"/>
      <c r="E48" s="117" t="s">
        <v>26</v>
      </c>
      <c r="F48" s="118"/>
      <c r="G48" s="42"/>
      <c r="H48" s="43"/>
    </row>
    <row r="49" spans="1:8" s="8" customFormat="1" ht="34.5" customHeight="1" thickBot="1">
      <c r="A49" s="39" t="s">
        <v>0</v>
      </c>
      <c r="B49" s="40" t="s">
        <v>1</v>
      </c>
      <c r="C49" s="39" t="s">
        <v>0</v>
      </c>
      <c r="D49" s="41" t="s">
        <v>1</v>
      </c>
      <c r="E49" s="115" t="s">
        <v>27</v>
      </c>
      <c r="F49" s="116"/>
      <c r="G49" s="109" t="s">
        <v>35</v>
      </c>
      <c r="H49" s="110"/>
    </row>
    <row r="50" spans="1:8" s="8" customFormat="1" ht="16.5" thickBot="1">
      <c r="A50" s="55">
        <v>0</v>
      </c>
      <c r="B50" s="56">
        <v>0</v>
      </c>
      <c r="C50" s="55">
        <v>5</v>
      </c>
      <c r="D50" s="56">
        <v>0</v>
      </c>
      <c r="E50" s="106">
        <v>0</v>
      </c>
      <c r="F50" s="107"/>
      <c r="G50" s="111"/>
      <c r="H50" s="112"/>
    </row>
    <row r="51" spans="1:8">
      <c r="B51" s="28"/>
      <c r="C51" s="4"/>
      <c r="D51" s="2"/>
      <c r="E51" s="2" t="s">
        <v>30</v>
      </c>
      <c r="F51" s="2"/>
      <c r="G51" s="2"/>
      <c r="H51" s="2"/>
    </row>
    <row r="52" spans="1:8" ht="18.75" thickBot="1">
      <c r="D52" s="105" t="s">
        <v>16</v>
      </c>
      <c r="E52" s="105"/>
      <c r="F52" s="105"/>
      <c r="G52" s="105"/>
    </row>
    <row r="53" spans="1:8" ht="16.5" thickBot="1">
      <c r="D53" s="45"/>
      <c r="E53" s="46" t="s">
        <v>0</v>
      </c>
      <c r="F53" s="47" t="s">
        <v>1</v>
      </c>
      <c r="G53" s="48" t="s">
        <v>17</v>
      </c>
    </row>
    <row r="54" spans="1:8">
      <c r="D54" s="44" t="s">
        <v>18</v>
      </c>
      <c r="E54" s="81">
        <f>F41</f>
        <v>265056</v>
      </c>
      <c r="F54" s="82">
        <f>G41</f>
        <v>31939</v>
      </c>
      <c r="G54" s="83">
        <f>SUM(E54:F54)</f>
        <v>296995</v>
      </c>
    </row>
    <row r="55" spans="1:8" ht="16.5" thickBot="1">
      <c r="D55" s="30" t="s">
        <v>19</v>
      </c>
      <c r="E55" s="84">
        <f>F20</f>
        <v>411425</v>
      </c>
      <c r="F55" s="85">
        <f>G20</f>
        <v>43155</v>
      </c>
      <c r="G55" s="86">
        <f>SUM(E55:F55)</f>
        <v>454580</v>
      </c>
    </row>
    <row r="56" spans="1:8">
      <c r="A56" s="22" t="s">
        <v>29</v>
      </c>
    </row>
  </sheetData>
  <sheetProtection selectLockedCells="1"/>
  <mergeCells count="29">
    <mergeCell ref="A43:H43"/>
    <mergeCell ref="B28:E28"/>
    <mergeCell ref="B26:C26"/>
    <mergeCell ref="A47:H47"/>
    <mergeCell ref="A45:H45"/>
    <mergeCell ref="A22:H22"/>
    <mergeCell ref="D52:G52"/>
    <mergeCell ref="E50:F50"/>
    <mergeCell ref="A44:H44"/>
    <mergeCell ref="G49:H49"/>
    <mergeCell ref="A46:H46"/>
    <mergeCell ref="G50:H50"/>
    <mergeCell ref="A48:B48"/>
    <mergeCell ref="E49:F49"/>
    <mergeCell ref="E48:F48"/>
    <mergeCell ref="A23:H23"/>
    <mergeCell ref="A24:H24"/>
    <mergeCell ref="C48:D48"/>
    <mergeCell ref="A25:H25"/>
    <mergeCell ref="D26:E26"/>
    <mergeCell ref="F26:H26"/>
    <mergeCell ref="F5:H5"/>
    <mergeCell ref="A1:H1"/>
    <mergeCell ref="A4:H4"/>
    <mergeCell ref="B5:C5"/>
    <mergeCell ref="B7:E7"/>
    <mergeCell ref="A2:H2"/>
    <mergeCell ref="A3:H3"/>
    <mergeCell ref="D5:E5"/>
  </mergeCells>
  <phoneticPr fontId="0" type="noConversion"/>
  <printOptions horizontalCentered="1" verticalCentered="1"/>
  <pageMargins left="0.75" right="0.75" top="0.75" bottom="0.75" header="0.5" footer="0.5"/>
  <pageSetup scale="80" fitToHeight="5" orientation="portrait" horizontalDpi="4294967292" verticalDpi="180" r:id="rId1"/>
  <headerFooter alignWithMargins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tabSelected="1" zoomScale="75" zoomScaleNormal="100" zoomScaleSheetLayoutView="100" workbookViewId="0">
      <pane ySplit="7260" topLeftCell="A29"/>
      <selection activeCell="D34" sqref="D34"/>
      <selection pane="bottomLeft" activeCell="E37" sqref="E37"/>
    </sheetView>
  </sheetViews>
  <sheetFormatPr defaultRowHeight="15.75"/>
  <cols>
    <col min="1" max="1" width="15.5703125" style="8" customWidth="1"/>
    <col min="2" max="2" width="10" style="26" bestFit="1" customWidth="1"/>
    <col min="3" max="3" width="6.5703125" style="2" bestFit="1" customWidth="1"/>
    <col min="4" max="4" width="10" style="29" bestFit="1" customWidth="1"/>
    <col min="5" max="5" width="6.5703125" style="2" bestFit="1" customWidth="1"/>
    <col min="6" max="6" width="10.5703125" style="4" bestFit="1" customWidth="1"/>
    <col min="7" max="7" width="6.5703125" style="28" bestFit="1" customWidth="1"/>
    <col min="8" max="8" width="16.7109375" style="4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s="3" customFormat="1" ht="18">
      <c r="A1" s="97" t="s">
        <v>15</v>
      </c>
      <c r="B1" s="98"/>
      <c r="C1" s="98"/>
      <c r="D1" s="98"/>
      <c r="E1" s="98"/>
      <c r="F1" s="98"/>
      <c r="G1" s="98"/>
      <c r="H1" s="98"/>
    </row>
    <row r="2" spans="1:9" s="3" customFormat="1" ht="18">
      <c r="A2" s="97" t="s">
        <v>31</v>
      </c>
      <c r="B2" s="98"/>
      <c r="C2" s="98"/>
      <c r="D2" s="98"/>
      <c r="E2" s="98"/>
      <c r="F2" s="98"/>
      <c r="G2" s="98"/>
      <c r="H2" s="98"/>
    </row>
    <row r="3" spans="1:9" s="3" customFormat="1" ht="18">
      <c r="A3" s="97" t="s">
        <v>47</v>
      </c>
      <c r="B3" s="98"/>
      <c r="C3" s="98"/>
      <c r="D3" s="98"/>
      <c r="E3" s="98"/>
      <c r="F3" s="98"/>
      <c r="G3" s="98"/>
      <c r="H3" s="98"/>
    </row>
    <row r="4" spans="1:9" ht="19.5" thickBot="1">
      <c r="A4" s="97" t="s">
        <v>42</v>
      </c>
      <c r="B4" s="98"/>
      <c r="C4" s="98"/>
      <c r="D4" s="98"/>
      <c r="E4" s="98"/>
      <c r="F4" s="98"/>
      <c r="G4" s="98"/>
      <c r="H4" s="98"/>
    </row>
    <row r="5" spans="1:9" s="9" customFormat="1" ht="16.5" thickBot="1">
      <c r="A5" s="92"/>
      <c r="B5" s="99" t="s">
        <v>33</v>
      </c>
      <c r="C5" s="100"/>
      <c r="D5" s="103" t="s">
        <v>34</v>
      </c>
      <c r="E5" s="104"/>
      <c r="F5" s="94" t="s">
        <v>20</v>
      </c>
      <c r="G5" s="95"/>
      <c r="H5" s="96"/>
      <c r="I5" s="93"/>
    </row>
    <row r="6" spans="1:9" s="8" customFormat="1" ht="63.75" thickBot="1">
      <c r="A6" s="52"/>
      <c r="B6" s="50" t="s">
        <v>0</v>
      </c>
      <c r="C6" s="5" t="s">
        <v>1</v>
      </c>
      <c r="D6" s="32" t="s">
        <v>0</v>
      </c>
      <c r="E6" s="31" t="s">
        <v>1</v>
      </c>
      <c r="F6" s="33" t="s">
        <v>0</v>
      </c>
      <c r="G6" s="34" t="s">
        <v>1</v>
      </c>
      <c r="H6" s="35" t="s">
        <v>32</v>
      </c>
      <c r="I6" s="7"/>
    </row>
    <row r="7" spans="1:9" ht="16.5" thickBot="1">
      <c r="A7" s="51" t="s">
        <v>2</v>
      </c>
      <c r="B7" s="101" t="s">
        <v>44</v>
      </c>
      <c r="C7" s="101"/>
      <c r="D7" s="101"/>
      <c r="E7" s="102"/>
      <c r="F7" s="65">
        <v>7741</v>
      </c>
      <c r="G7" s="66">
        <v>349</v>
      </c>
      <c r="H7" s="67">
        <v>8090</v>
      </c>
      <c r="I7" s="14"/>
    </row>
    <row r="8" spans="1:9">
      <c r="A8" s="12" t="s">
        <v>3</v>
      </c>
      <c r="B8" s="68">
        <v>0</v>
      </c>
      <c r="C8" s="61">
        <v>0</v>
      </c>
      <c r="D8" s="60">
        <v>0</v>
      </c>
      <c r="E8" s="69">
        <v>0</v>
      </c>
      <c r="F8" s="70">
        <f t="shared" ref="F8:F20" si="0">$F$7+B8-D8</f>
        <v>7741</v>
      </c>
      <c r="G8" s="71">
        <f t="shared" ref="G8:G20" si="1">$G$7+C8-E8</f>
        <v>349</v>
      </c>
      <c r="H8" s="72">
        <f t="shared" ref="H8:H20" si="2">SUM(F8:G8)</f>
        <v>8090</v>
      </c>
      <c r="I8" s="16"/>
    </row>
    <row r="9" spans="1:9">
      <c r="A9" s="10" t="s">
        <v>4</v>
      </c>
      <c r="B9" s="73"/>
      <c r="C9" s="57"/>
      <c r="D9" s="62"/>
      <c r="E9" s="57"/>
      <c r="F9" s="70">
        <f t="shared" si="0"/>
        <v>7741</v>
      </c>
      <c r="G9" s="71">
        <f t="shared" si="1"/>
        <v>349</v>
      </c>
      <c r="H9" s="72">
        <f t="shared" si="2"/>
        <v>8090</v>
      </c>
      <c r="I9" s="6"/>
    </row>
    <row r="10" spans="1:9">
      <c r="A10" s="10" t="s">
        <v>5</v>
      </c>
      <c r="B10" s="73"/>
      <c r="C10" s="57"/>
      <c r="D10" s="62"/>
      <c r="E10" s="57"/>
      <c r="F10" s="70">
        <f t="shared" si="0"/>
        <v>7741</v>
      </c>
      <c r="G10" s="71">
        <f t="shared" si="1"/>
        <v>349</v>
      </c>
      <c r="H10" s="72">
        <f t="shared" si="2"/>
        <v>8090</v>
      </c>
      <c r="I10" s="16"/>
    </row>
    <row r="11" spans="1:9">
      <c r="A11" s="10" t="s">
        <v>6</v>
      </c>
      <c r="B11" s="73"/>
      <c r="C11" s="57"/>
      <c r="D11" s="62"/>
      <c r="E11" s="57"/>
      <c r="F11" s="70">
        <f t="shared" si="0"/>
        <v>7741</v>
      </c>
      <c r="G11" s="71">
        <f t="shared" si="1"/>
        <v>349</v>
      </c>
      <c r="H11" s="72">
        <f t="shared" si="2"/>
        <v>8090</v>
      </c>
      <c r="I11" s="16"/>
    </row>
    <row r="12" spans="1:9">
      <c r="A12" s="10" t="s">
        <v>7</v>
      </c>
      <c r="B12" s="73"/>
      <c r="C12" s="57"/>
      <c r="D12" s="62"/>
      <c r="E12" s="57"/>
      <c r="F12" s="70">
        <f t="shared" si="0"/>
        <v>7741</v>
      </c>
      <c r="G12" s="71">
        <f t="shared" si="1"/>
        <v>349</v>
      </c>
      <c r="H12" s="72">
        <f t="shared" si="2"/>
        <v>8090</v>
      </c>
      <c r="I12" s="18"/>
    </row>
    <row r="13" spans="1:9">
      <c r="A13" s="10" t="s">
        <v>8</v>
      </c>
      <c r="B13" s="73"/>
      <c r="C13" s="57"/>
      <c r="D13" s="62"/>
      <c r="E13" s="57"/>
      <c r="F13" s="70">
        <f t="shared" si="0"/>
        <v>7741</v>
      </c>
      <c r="G13" s="71">
        <f t="shared" si="1"/>
        <v>349</v>
      </c>
      <c r="H13" s="72">
        <f t="shared" si="2"/>
        <v>8090</v>
      </c>
      <c r="I13" s="18"/>
    </row>
    <row r="14" spans="1:9">
      <c r="A14" s="10" t="s">
        <v>9</v>
      </c>
      <c r="B14" s="73"/>
      <c r="C14" s="57"/>
      <c r="D14" s="62"/>
      <c r="E14" s="57"/>
      <c r="F14" s="70">
        <f t="shared" si="0"/>
        <v>7741</v>
      </c>
      <c r="G14" s="71">
        <f t="shared" si="1"/>
        <v>349</v>
      </c>
      <c r="H14" s="72">
        <f t="shared" si="2"/>
        <v>8090</v>
      </c>
      <c r="I14" s="18"/>
    </row>
    <row r="15" spans="1:9">
      <c r="A15" s="10" t="s">
        <v>10</v>
      </c>
      <c r="B15" s="73"/>
      <c r="C15" s="57"/>
      <c r="D15" s="62"/>
      <c r="E15" s="57"/>
      <c r="F15" s="70">
        <f t="shared" si="0"/>
        <v>7741</v>
      </c>
      <c r="G15" s="71">
        <f t="shared" si="1"/>
        <v>349</v>
      </c>
      <c r="H15" s="72">
        <f t="shared" si="2"/>
        <v>8090</v>
      </c>
      <c r="I15" s="18"/>
    </row>
    <row r="16" spans="1:9">
      <c r="A16" s="10" t="s">
        <v>11</v>
      </c>
      <c r="B16" s="73"/>
      <c r="C16" s="57"/>
      <c r="D16" s="62"/>
      <c r="E16" s="57"/>
      <c r="F16" s="70">
        <f t="shared" si="0"/>
        <v>7741</v>
      </c>
      <c r="G16" s="71">
        <f t="shared" si="1"/>
        <v>349</v>
      </c>
      <c r="H16" s="72">
        <f t="shared" si="2"/>
        <v>8090</v>
      </c>
      <c r="I16" s="18"/>
    </row>
    <row r="17" spans="1:9">
      <c r="A17" s="10" t="s">
        <v>12</v>
      </c>
      <c r="B17" s="73"/>
      <c r="C17" s="57"/>
      <c r="D17" s="62"/>
      <c r="E17" s="57"/>
      <c r="F17" s="70">
        <f t="shared" si="0"/>
        <v>7741</v>
      </c>
      <c r="G17" s="71">
        <f t="shared" si="1"/>
        <v>349</v>
      </c>
      <c r="H17" s="72">
        <f t="shared" si="2"/>
        <v>8090</v>
      </c>
      <c r="I17" s="18"/>
    </row>
    <row r="18" spans="1:9">
      <c r="A18" s="10" t="s">
        <v>13</v>
      </c>
      <c r="B18" s="73"/>
      <c r="C18" s="57"/>
      <c r="D18" s="62"/>
      <c r="E18" s="57"/>
      <c r="F18" s="70">
        <f t="shared" si="0"/>
        <v>7741</v>
      </c>
      <c r="G18" s="71">
        <f t="shared" si="1"/>
        <v>349</v>
      </c>
      <c r="H18" s="72">
        <f t="shared" si="2"/>
        <v>8090</v>
      </c>
      <c r="I18" s="18"/>
    </row>
    <row r="19" spans="1:9" ht="16.5" thickBot="1">
      <c r="A19" s="11" t="s">
        <v>14</v>
      </c>
      <c r="B19" s="74"/>
      <c r="C19" s="58"/>
      <c r="D19" s="63"/>
      <c r="E19" s="58"/>
      <c r="F19" s="87">
        <f t="shared" si="0"/>
        <v>7741</v>
      </c>
      <c r="G19" s="88">
        <f t="shared" si="1"/>
        <v>349</v>
      </c>
      <c r="H19" s="89">
        <f t="shared" si="2"/>
        <v>8090</v>
      </c>
      <c r="I19" s="18"/>
    </row>
    <row r="20" spans="1:9" ht="16.5" thickBot="1">
      <c r="A20" s="13" t="s">
        <v>17</v>
      </c>
      <c r="B20" s="50">
        <f>SUM(B8:B19)</f>
        <v>0</v>
      </c>
      <c r="C20" s="59">
        <f>SUM(C8:C19)</f>
        <v>0</v>
      </c>
      <c r="D20" s="64">
        <f>SUM(D8:D19)</f>
        <v>0</v>
      </c>
      <c r="E20" s="75">
        <f>SUM(E8:E19)</f>
        <v>0</v>
      </c>
      <c r="F20" s="76">
        <f t="shared" si="0"/>
        <v>7741</v>
      </c>
      <c r="G20" s="80">
        <f t="shared" si="1"/>
        <v>349</v>
      </c>
      <c r="H20" s="75">
        <f t="shared" si="2"/>
        <v>8090</v>
      </c>
    </row>
    <row r="21" spans="1:9">
      <c r="A21" s="21" t="s">
        <v>36</v>
      </c>
      <c r="B21" s="22"/>
      <c r="C21" s="22"/>
      <c r="D21" s="22"/>
      <c r="E21" s="27"/>
      <c r="F21" s="27"/>
      <c r="G21" s="25"/>
      <c r="H21" s="27"/>
    </row>
    <row r="22" spans="1:9" s="3" customFormat="1" ht="18">
      <c r="A22" s="97" t="s">
        <v>15</v>
      </c>
      <c r="B22" s="98"/>
      <c r="C22" s="98"/>
      <c r="D22" s="98"/>
      <c r="E22" s="98"/>
      <c r="F22" s="98"/>
      <c r="G22" s="98"/>
      <c r="H22" s="98"/>
    </row>
    <row r="23" spans="1:9" s="3" customFormat="1" ht="18">
      <c r="A23" s="97" t="s">
        <v>31</v>
      </c>
      <c r="B23" s="98"/>
      <c r="C23" s="98"/>
      <c r="D23" s="98"/>
      <c r="E23" s="98"/>
      <c r="F23" s="98"/>
      <c r="G23" s="98"/>
      <c r="H23" s="98"/>
    </row>
    <row r="24" spans="1:9" s="3" customFormat="1" ht="18">
      <c r="A24" s="97" t="s">
        <v>47</v>
      </c>
      <c r="B24" s="98"/>
      <c r="C24" s="98"/>
      <c r="D24" s="98"/>
      <c r="E24" s="98"/>
      <c r="F24" s="98"/>
      <c r="G24" s="98"/>
      <c r="H24" s="98"/>
    </row>
    <row r="25" spans="1:9" s="54" customFormat="1" ht="19.5" thickBot="1">
      <c r="A25" s="97" t="s">
        <v>39</v>
      </c>
      <c r="B25" s="98"/>
      <c r="C25" s="98"/>
      <c r="D25" s="98"/>
      <c r="E25" s="98"/>
      <c r="F25" s="98"/>
      <c r="G25" s="98"/>
      <c r="H25" s="98"/>
    </row>
    <row r="26" spans="1:9" s="8" customFormat="1" ht="16.5" thickBot="1">
      <c r="A26" s="49"/>
      <c r="B26" s="99" t="s">
        <v>21</v>
      </c>
      <c r="C26" s="100"/>
      <c r="D26" s="103" t="s">
        <v>22</v>
      </c>
      <c r="E26" s="104"/>
      <c r="F26" s="94" t="s">
        <v>20</v>
      </c>
      <c r="G26" s="95"/>
      <c r="H26" s="96"/>
    </row>
    <row r="27" spans="1:9" s="8" customFormat="1" ht="63.75" thickBot="1">
      <c r="A27" s="52"/>
      <c r="B27" s="50" t="s">
        <v>0</v>
      </c>
      <c r="C27" s="5" t="s">
        <v>1</v>
      </c>
      <c r="D27" s="32" t="s">
        <v>0</v>
      </c>
      <c r="E27" s="31" t="s">
        <v>1</v>
      </c>
      <c r="F27" s="36" t="s">
        <v>0</v>
      </c>
      <c r="G27" s="37" t="s">
        <v>1</v>
      </c>
      <c r="H27" s="35" t="s">
        <v>32</v>
      </c>
    </row>
    <row r="28" spans="1:9" ht="16.5" thickBot="1">
      <c r="A28" s="51" t="s">
        <v>2</v>
      </c>
      <c r="B28" s="101" t="s">
        <v>48</v>
      </c>
      <c r="C28" s="101"/>
      <c r="D28" s="101"/>
      <c r="E28" s="102"/>
      <c r="F28" s="76">
        <f t="shared" ref="F28" ca="1" si="3">$F$28+B28-D28</f>
        <v>816</v>
      </c>
      <c r="G28" s="80">
        <f t="shared" ref="G28" ca="1" si="4">$G$28+C28-E28</f>
        <v>126</v>
      </c>
      <c r="H28" s="75">
        <f t="shared" ref="H28" ca="1" si="5">SUM(F28:G28)</f>
        <v>942</v>
      </c>
    </row>
    <row r="29" spans="1:9">
      <c r="A29" s="15" t="s">
        <v>3</v>
      </c>
      <c r="B29" s="60">
        <v>0</v>
      </c>
      <c r="C29" s="61">
        <v>0</v>
      </c>
      <c r="D29" s="78">
        <v>0</v>
      </c>
      <c r="E29" s="69">
        <v>0</v>
      </c>
      <c r="F29" s="70">
        <f t="shared" ref="F29:F41" ca="1" si="6">$F$28+B29-D29</f>
        <v>618</v>
      </c>
      <c r="G29" s="71">
        <f t="shared" ref="G29:G41" ca="1" si="7">$G$28+C29-E29</f>
        <v>87</v>
      </c>
      <c r="H29" s="79">
        <f t="shared" ref="H29:H41" ca="1" si="8">SUM(F29:G29)</f>
        <v>705</v>
      </c>
    </row>
    <row r="30" spans="1:9">
      <c r="A30" s="17" t="s">
        <v>4</v>
      </c>
      <c r="B30" s="62">
        <v>1</v>
      </c>
      <c r="C30" s="57">
        <v>0</v>
      </c>
      <c r="D30" s="62">
        <v>0</v>
      </c>
      <c r="E30" s="57">
        <v>0</v>
      </c>
      <c r="F30" s="70">
        <f t="shared" ca="1" si="6"/>
        <v>619</v>
      </c>
      <c r="G30" s="71">
        <f t="shared" ca="1" si="7"/>
        <v>87</v>
      </c>
      <c r="H30" s="79">
        <f t="shared" ca="1" si="8"/>
        <v>706</v>
      </c>
    </row>
    <row r="31" spans="1:9">
      <c r="A31" s="17" t="s">
        <v>5</v>
      </c>
      <c r="B31" s="62">
        <v>0</v>
      </c>
      <c r="C31" s="57">
        <v>0</v>
      </c>
      <c r="D31" s="62">
        <v>0</v>
      </c>
      <c r="E31" s="57">
        <v>0</v>
      </c>
      <c r="F31" s="70">
        <f t="shared" ca="1" si="6"/>
        <v>652</v>
      </c>
      <c r="G31" s="71">
        <f t="shared" ca="1" si="7"/>
        <v>104</v>
      </c>
      <c r="H31" s="79">
        <f t="shared" ca="1" si="8"/>
        <v>756</v>
      </c>
    </row>
    <row r="32" spans="1:9">
      <c r="A32" s="17" t="s">
        <v>6</v>
      </c>
      <c r="B32" s="62">
        <v>0</v>
      </c>
      <c r="C32" s="57">
        <v>0</v>
      </c>
      <c r="D32" s="62">
        <v>0</v>
      </c>
      <c r="E32" s="57">
        <v>0</v>
      </c>
      <c r="F32" s="70">
        <f t="shared" ca="1" si="6"/>
        <v>635</v>
      </c>
      <c r="G32" s="71">
        <f t="shared" ca="1" si="7"/>
        <v>92</v>
      </c>
      <c r="H32" s="79">
        <f t="shared" ca="1" si="8"/>
        <v>727</v>
      </c>
    </row>
    <row r="33" spans="1:8">
      <c r="A33" s="17" t="s">
        <v>7</v>
      </c>
      <c r="B33" s="62">
        <v>0</v>
      </c>
      <c r="C33" s="57">
        <v>0</v>
      </c>
      <c r="D33" s="62">
        <v>0</v>
      </c>
      <c r="E33" s="57">
        <v>0</v>
      </c>
      <c r="F33" s="70">
        <f t="shared" ca="1" si="6"/>
        <v>675</v>
      </c>
      <c r="G33" s="71">
        <f t="shared" ca="1" si="7"/>
        <v>93</v>
      </c>
      <c r="H33" s="79">
        <f t="shared" ca="1" si="8"/>
        <v>768</v>
      </c>
    </row>
    <row r="34" spans="1:8">
      <c r="A34" s="17" t="s">
        <v>8</v>
      </c>
      <c r="B34" s="62">
        <v>0</v>
      </c>
      <c r="C34" s="57">
        <v>0</v>
      </c>
      <c r="D34" s="62">
        <v>0</v>
      </c>
      <c r="E34" s="57">
        <v>0</v>
      </c>
      <c r="F34" s="70">
        <f t="shared" ca="1" si="6"/>
        <v>651</v>
      </c>
      <c r="G34" s="71">
        <f t="shared" ca="1" si="7"/>
        <v>92</v>
      </c>
      <c r="H34" s="79">
        <f t="shared" ca="1" si="8"/>
        <v>743</v>
      </c>
    </row>
    <row r="35" spans="1:8">
      <c r="A35" s="17" t="s">
        <v>9</v>
      </c>
      <c r="B35" s="62">
        <v>0</v>
      </c>
      <c r="C35" s="57">
        <v>0</v>
      </c>
      <c r="D35" s="62">
        <v>0</v>
      </c>
      <c r="E35" s="57">
        <v>0</v>
      </c>
      <c r="F35" s="70">
        <f t="shared" ca="1" si="6"/>
        <v>621</v>
      </c>
      <c r="G35" s="71">
        <f t="shared" ca="1" si="7"/>
        <v>89</v>
      </c>
      <c r="H35" s="79">
        <f t="shared" ca="1" si="8"/>
        <v>710</v>
      </c>
    </row>
    <row r="36" spans="1:8">
      <c r="A36" s="17" t="s">
        <v>10</v>
      </c>
      <c r="B36" s="62">
        <v>0</v>
      </c>
      <c r="C36" s="57">
        <v>0</v>
      </c>
      <c r="D36" s="62">
        <v>0</v>
      </c>
      <c r="E36" s="57">
        <v>0</v>
      </c>
      <c r="F36" s="70">
        <f t="shared" ca="1" si="6"/>
        <v>643</v>
      </c>
      <c r="G36" s="71">
        <f t="shared" ca="1" si="7"/>
        <v>91</v>
      </c>
      <c r="H36" s="79">
        <f t="shared" ca="1" si="8"/>
        <v>734</v>
      </c>
    </row>
    <row r="37" spans="1:8">
      <c r="A37" s="17" t="s">
        <v>11</v>
      </c>
      <c r="B37" s="62">
        <v>0</v>
      </c>
      <c r="C37" s="57">
        <v>0</v>
      </c>
      <c r="D37" s="62">
        <v>0</v>
      </c>
      <c r="E37" s="57">
        <v>0</v>
      </c>
      <c r="F37" s="70">
        <f t="shared" ca="1" si="6"/>
        <v>625</v>
      </c>
      <c r="G37" s="71">
        <f t="shared" ca="1" si="7"/>
        <v>87</v>
      </c>
      <c r="H37" s="79">
        <f t="shared" ca="1" si="8"/>
        <v>712</v>
      </c>
    </row>
    <row r="38" spans="1:8">
      <c r="A38" s="17" t="s">
        <v>12</v>
      </c>
      <c r="B38" s="62">
        <v>0</v>
      </c>
      <c r="C38" s="57">
        <v>0</v>
      </c>
      <c r="D38" s="62">
        <v>0</v>
      </c>
      <c r="E38" s="57">
        <v>0</v>
      </c>
      <c r="F38" s="70">
        <f t="shared" ca="1" si="6"/>
        <v>623</v>
      </c>
      <c r="G38" s="71">
        <f t="shared" ca="1" si="7"/>
        <v>87</v>
      </c>
      <c r="H38" s="79">
        <f t="shared" ca="1" si="8"/>
        <v>710</v>
      </c>
    </row>
    <row r="39" spans="1:8">
      <c r="A39" s="17" t="s">
        <v>13</v>
      </c>
      <c r="B39" s="62">
        <v>0</v>
      </c>
      <c r="C39" s="57">
        <v>0</v>
      </c>
      <c r="D39" s="62">
        <v>0</v>
      </c>
      <c r="E39" s="57">
        <v>0</v>
      </c>
      <c r="F39" s="70">
        <f t="shared" ca="1" si="6"/>
        <v>618</v>
      </c>
      <c r="G39" s="71">
        <f t="shared" ca="1" si="7"/>
        <v>87</v>
      </c>
      <c r="H39" s="79">
        <f t="shared" ca="1" si="8"/>
        <v>705</v>
      </c>
    </row>
    <row r="40" spans="1:8" ht="16.5" thickBot="1">
      <c r="A40" s="19" t="s">
        <v>14</v>
      </c>
      <c r="B40" s="63">
        <v>0</v>
      </c>
      <c r="C40" s="58">
        <v>0</v>
      </c>
      <c r="D40" s="63">
        <v>0</v>
      </c>
      <c r="E40" s="58">
        <v>0</v>
      </c>
      <c r="F40" s="87">
        <f t="shared" ca="1" si="6"/>
        <v>634</v>
      </c>
      <c r="G40" s="88">
        <f t="shared" ca="1" si="7"/>
        <v>87</v>
      </c>
      <c r="H40" s="90">
        <f t="shared" ca="1" si="8"/>
        <v>721</v>
      </c>
    </row>
    <row r="41" spans="1:8" ht="16.5" thickBot="1">
      <c r="A41" s="20" t="s">
        <v>17</v>
      </c>
      <c r="B41" s="64">
        <f>SUM(B29:B40)</f>
        <v>1</v>
      </c>
      <c r="C41" s="59">
        <f>SUM(C29:C40)</f>
        <v>0</v>
      </c>
      <c r="D41" s="64">
        <f>SUM(D29:D40)</f>
        <v>0</v>
      </c>
      <c r="E41" s="75">
        <f>SUM(E29:E40)</f>
        <v>0</v>
      </c>
      <c r="F41" s="76">
        <f t="shared" ca="1" si="6"/>
        <v>816</v>
      </c>
      <c r="G41" s="80">
        <f t="shared" ca="1" si="7"/>
        <v>126</v>
      </c>
      <c r="H41" s="75">
        <f t="shared" ca="1" si="8"/>
        <v>942</v>
      </c>
    </row>
    <row r="42" spans="1:8">
      <c r="A42" s="21" t="s">
        <v>28</v>
      </c>
      <c r="B42" s="22"/>
      <c r="C42" s="21"/>
      <c r="D42" s="23"/>
      <c r="E42" s="24"/>
      <c r="F42" s="24"/>
      <c r="G42" s="25"/>
      <c r="H42" s="24"/>
    </row>
  </sheetData>
  <sheetProtection selectLockedCells="1"/>
  <mergeCells count="16">
    <mergeCell ref="F5:H5"/>
    <mergeCell ref="D5:E5"/>
    <mergeCell ref="A22:H22"/>
    <mergeCell ref="A1:H1"/>
    <mergeCell ref="A4:H4"/>
    <mergeCell ref="B5:C5"/>
    <mergeCell ref="B7:E7"/>
    <mergeCell ref="A2:H2"/>
    <mergeCell ref="A3:H3"/>
    <mergeCell ref="A23:H23"/>
    <mergeCell ref="A24:H24"/>
    <mergeCell ref="B28:E28"/>
    <mergeCell ref="A25:H25"/>
    <mergeCell ref="D26:E26"/>
    <mergeCell ref="F26:H26"/>
    <mergeCell ref="B26:C26"/>
  </mergeCells>
  <phoneticPr fontId="0" type="noConversion"/>
  <printOptions horizontalCentered="1" verticalCentered="1"/>
  <pageMargins left="0.75" right="0.75" top="0.75" bottom="0.75" header="0.5" footer="0.5"/>
  <pageSetup fitToHeight="5" orientation="landscape" horizontalDpi="4294967292" verticalDpi="180" r:id="rId1"/>
  <headerFooter alignWithMargins="0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43"/>
  <sheetViews>
    <sheetView topLeftCell="A5" zoomScale="75" zoomScaleNormal="100" zoomScaleSheetLayoutView="100" workbookViewId="0">
      <selection activeCell="A6" sqref="A6"/>
    </sheetView>
  </sheetViews>
  <sheetFormatPr defaultRowHeight="15.75"/>
  <cols>
    <col min="1" max="1" width="14.28515625" style="8" customWidth="1"/>
    <col min="2" max="2" width="10" style="26" bestFit="1" customWidth="1"/>
    <col min="3" max="3" width="6.5703125" style="2" bestFit="1" customWidth="1"/>
    <col min="4" max="4" width="10" style="29" bestFit="1" customWidth="1"/>
    <col min="5" max="5" width="6.5703125" style="2" bestFit="1" customWidth="1"/>
    <col min="6" max="6" width="13.85546875" style="4" customWidth="1"/>
    <col min="7" max="7" width="10.7109375" style="28" customWidth="1"/>
    <col min="8" max="8" width="15.5703125" style="4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s="3" customFormat="1" ht="18">
      <c r="A1" s="97" t="s">
        <v>15</v>
      </c>
      <c r="B1" s="98"/>
      <c r="C1" s="98"/>
      <c r="D1" s="98"/>
      <c r="E1" s="98"/>
      <c r="F1" s="98"/>
      <c r="G1" s="98"/>
      <c r="H1" s="98"/>
    </row>
    <row r="2" spans="1:9" s="3" customFormat="1" ht="18">
      <c r="A2" s="97" t="s">
        <v>31</v>
      </c>
      <c r="B2" s="98"/>
      <c r="C2" s="98"/>
      <c r="D2" s="98"/>
      <c r="E2" s="98"/>
      <c r="F2" s="98"/>
      <c r="G2" s="98"/>
      <c r="H2" s="98"/>
    </row>
    <row r="3" spans="1:9" s="3" customFormat="1" ht="18">
      <c r="A3" s="97" t="s">
        <v>47</v>
      </c>
      <c r="B3" s="98"/>
      <c r="C3" s="98"/>
      <c r="D3" s="98"/>
      <c r="E3" s="98"/>
      <c r="F3" s="98"/>
      <c r="G3" s="98"/>
      <c r="H3" s="98"/>
    </row>
    <row r="4" spans="1:9" ht="19.5" thickBot="1">
      <c r="A4" s="97" t="s">
        <v>41</v>
      </c>
      <c r="B4" s="98"/>
      <c r="C4" s="98"/>
      <c r="D4" s="98"/>
      <c r="E4" s="98"/>
      <c r="F4" s="98"/>
      <c r="G4" s="98"/>
      <c r="H4" s="98"/>
    </row>
    <row r="5" spans="1:9" s="8" customFormat="1" ht="58.5" customHeight="1" thickBot="1">
      <c r="A5" s="49"/>
      <c r="B5" s="99" t="s">
        <v>33</v>
      </c>
      <c r="C5" s="100"/>
      <c r="D5" s="103" t="s">
        <v>34</v>
      </c>
      <c r="E5" s="104"/>
      <c r="F5" s="94" t="s">
        <v>20</v>
      </c>
      <c r="G5" s="95"/>
      <c r="H5" s="96"/>
      <c r="I5" s="1"/>
    </row>
    <row r="6" spans="1:9" s="8" customFormat="1" ht="78" customHeight="1" thickBot="1">
      <c r="A6" s="52"/>
      <c r="B6" s="50" t="s">
        <v>0</v>
      </c>
      <c r="C6" s="5" t="s">
        <v>1</v>
      </c>
      <c r="D6" s="32" t="s">
        <v>0</v>
      </c>
      <c r="E6" s="31" t="s">
        <v>1</v>
      </c>
      <c r="F6" s="33" t="s">
        <v>0</v>
      </c>
      <c r="G6" s="34" t="s">
        <v>1</v>
      </c>
      <c r="H6" s="35" t="s">
        <v>32</v>
      </c>
      <c r="I6" s="7"/>
    </row>
    <row r="7" spans="1:9" ht="16.5" thickBot="1">
      <c r="A7" s="51" t="s">
        <v>2</v>
      </c>
      <c r="B7" s="101" t="s">
        <v>48</v>
      </c>
      <c r="C7" s="101"/>
      <c r="D7" s="101"/>
      <c r="E7" s="102"/>
      <c r="F7" s="65">
        <v>18508</v>
      </c>
      <c r="G7" s="66">
        <v>5212</v>
      </c>
      <c r="H7" s="67">
        <v>23720</v>
      </c>
      <c r="I7" s="14"/>
    </row>
    <row r="8" spans="1:9">
      <c r="A8" s="12" t="s">
        <v>3</v>
      </c>
      <c r="B8" s="68">
        <v>5</v>
      </c>
      <c r="C8" s="61">
        <v>0</v>
      </c>
      <c r="D8" s="60">
        <v>0</v>
      </c>
      <c r="E8" s="69">
        <v>0</v>
      </c>
      <c r="F8" s="70">
        <f t="shared" ref="F8:F20" si="0">$F$7+B8-D8</f>
        <v>18513</v>
      </c>
      <c r="G8" s="71">
        <f t="shared" ref="G8:G20" si="1">$G$7+C8-E8</f>
        <v>5212</v>
      </c>
      <c r="H8" s="72">
        <f t="shared" ref="H8:H20" si="2">SUM(F8:G8)</f>
        <v>23725</v>
      </c>
      <c r="I8" s="16"/>
    </row>
    <row r="9" spans="1:9">
      <c r="A9" s="10" t="s">
        <v>4</v>
      </c>
      <c r="B9" s="73"/>
      <c r="C9" s="57"/>
      <c r="D9" s="62"/>
      <c r="E9" s="57"/>
      <c r="F9" s="70">
        <f t="shared" si="0"/>
        <v>18508</v>
      </c>
      <c r="G9" s="71">
        <f t="shared" si="1"/>
        <v>5212</v>
      </c>
      <c r="H9" s="72">
        <f t="shared" si="2"/>
        <v>23720</v>
      </c>
      <c r="I9" s="6"/>
    </row>
    <row r="10" spans="1:9">
      <c r="A10" s="10" t="s">
        <v>5</v>
      </c>
      <c r="B10" s="73"/>
      <c r="C10" s="57"/>
      <c r="D10" s="62"/>
      <c r="E10" s="57"/>
      <c r="F10" s="70">
        <f t="shared" si="0"/>
        <v>18508</v>
      </c>
      <c r="G10" s="71">
        <f t="shared" si="1"/>
        <v>5212</v>
      </c>
      <c r="H10" s="72">
        <f t="shared" si="2"/>
        <v>23720</v>
      </c>
      <c r="I10" s="16"/>
    </row>
    <row r="11" spans="1:9">
      <c r="A11" s="10" t="s">
        <v>6</v>
      </c>
      <c r="B11" s="73"/>
      <c r="C11" s="57"/>
      <c r="D11" s="62"/>
      <c r="E11" s="57"/>
      <c r="F11" s="70">
        <f t="shared" si="0"/>
        <v>18508</v>
      </c>
      <c r="G11" s="71">
        <f t="shared" si="1"/>
        <v>5212</v>
      </c>
      <c r="H11" s="72">
        <f t="shared" si="2"/>
        <v>23720</v>
      </c>
      <c r="I11" s="16"/>
    </row>
    <row r="12" spans="1:9">
      <c r="A12" s="10" t="s">
        <v>7</v>
      </c>
      <c r="B12" s="73"/>
      <c r="C12" s="57"/>
      <c r="D12" s="62"/>
      <c r="E12" s="57"/>
      <c r="F12" s="70">
        <f t="shared" si="0"/>
        <v>18508</v>
      </c>
      <c r="G12" s="71">
        <f t="shared" si="1"/>
        <v>5212</v>
      </c>
      <c r="H12" s="72">
        <f t="shared" si="2"/>
        <v>23720</v>
      </c>
      <c r="I12" s="18"/>
    </row>
    <row r="13" spans="1:9">
      <c r="A13" s="10" t="s">
        <v>8</v>
      </c>
      <c r="B13" s="73"/>
      <c r="C13" s="57"/>
      <c r="D13" s="62"/>
      <c r="E13" s="57"/>
      <c r="F13" s="70">
        <f t="shared" si="0"/>
        <v>18508</v>
      </c>
      <c r="G13" s="71">
        <f t="shared" si="1"/>
        <v>5212</v>
      </c>
      <c r="H13" s="72">
        <f t="shared" si="2"/>
        <v>23720</v>
      </c>
      <c r="I13" s="18"/>
    </row>
    <row r="14" spans="1:9">
      <c r="A14" s="10" t="s">
        <v>9</v>
      </c>
      <c r="B14" s="73"/>
      <c r="C14" s="57"/>
      <c r="D14" s="62"/>
      <c r="E14" s="57"/>
      <c r="F14" s="70">
        <f t="shared" si="0"/>
        <v>18508</v>
      </c>
      <c r="G14" s="71">
        <f t="shared" si="1"/>
        <v>5212</v>
      </c>
      <c r="H14" s="72">
        <f t="shared" si="2"/>
        <v>23720</v>
      </c>
      <c r="I14" s="18"/>
    </row>
    <row r="15" spans="1:9">
      <c r="A15" s="10" t="s">
        <v>10</v>
      </c>
      <c r="B15" s="73"/>
      <c r="C15" s="57"/>
      <c r="D15" s="62"/>
      <c r="E15" s="57"/>
      <c r="F15" s="70">
        <f t="shared" si="0"/>
        <v>18508</v>
      </c>
      <c r="G15" s="71">
        <f t="shared" si="1"/>
        <v>5212</v>
      </c>
      <c r="H15" s="72">
        <f t="shared" si="2"/>
        <v>23720</v>
      </c>
      <c r="I15" s="18"/>
    </row>
    <row r="16" spans="1:9">
      <c r="A16" s="10" t="s">
        <v>11</v>
      </c>
      <c r="B16" s="73"/>
      <c r="C16" s="57"/>
      <c r="D16" s="62"/>
      <c r="E16" s="57"/>
      <c r="F16" s="70">
        <f t="shared" si="0"/>
        <v>18508</v>
      </c>
      <c r="G16" s="71">
        <f t="shared" si="1"/>
        <v>5212</v>
      </c>
      <c r="H16" s="72">
        <f t="shared" si="2"/>
        <v>23720</v>
      </c>
      <c r="I16" s="18"/>
    </row>
    <row r="17" spans="1:9">
      <c r="A17" s="10" t="s">
        <v>12</v>
      </c>
      <c r="B17" s="73"/>
      <c r="C17" s="57"/>
      <c r="D17" s="62"/>
      <c r="E17" s="57"/>
      <c r="F17" s="70">
        <f t="shared" si="0"/>
        <v>18508</v>
      </c>
      <c r="G17" s="71">
        <f t="shared" si="1"/>
        <v>5212</v>
      </c>
      <c r="H17" s="72">
        <f t="shared" si="2"/>
        <v>23720</v>
      </c>
      <c r="I17" s="18"/>
    </row>
    <row r="18" spans="1:9">
      <c r="A18" s="10" t="s">
        <v>13</v>
      </c>
      <c r="B18" s="73"/>
      <c r="C18" s="57"/>
      <c r="D18" s="62"/>
      <c r="E18" s="57"/>
      <c r="F18" s="70">
        <f t="shared" si="0"/>
        <v>18508</v>
      </c>
      <c r="G18" s="71">
        <f t="shared" si="1"/>
        <v>5212</v>
      </c>
      <c r="H18" s="72">
        <f t="shared" si="2"/>
        <v>23720</v>
      </c>
      <c r="I18" s="18"/>
    </row>
    <row r="19" spans="1:9" ht="16.5" thickBot="1">
      <c r="A19" s="11" t="s">
        <v>14</v>
      </c>
      <c r="B19" s="74"/>
      <c r="C19" s="57"/>
      <c r="D19" s="63"/>
      <c r="E19" s="58"/>
      <c r="F19" s="87">
        <f t="shared" si="0"/>
        <v>18508</v>
      </c>
      <c r="G19" s="88">
        <f t="shared" si="1"/>
        <v>5212</v>
      </c>
      <c r="H19" s="89">
        <f t="shared" si="2"/>
        <v>23720</v>
      </c>
      <c r="I19" s="18"/>
    </row>
    <row r="20" spans="1:9" ht="16.5" thickBot="1">
      <c r="A20" s="13" t="s">
        <v>17</v>
      </c>
      <c r="B20" s="50">
        <f>SUM(B8:B19)</f>
        <v>5</v>
      </c>
      <c r="C20" s="59">
        <f>SUM(C8:C19)</f>
        <v>0</v>
      </c>
      <c r="D20" s="64">
        <f>SUM(D8:D19)</f>
        <v>0</v>
      </c>
      <c r="E20" s="75">
        <f>SUM(E8:E19)</f>
        <v>0</v>
      </c>
      <c r="F20" s="76">
        <f t="shared" si="0"/>
        <v>18513</v>
      </c>
      <c r="G20" s="80">
        <f t="shared" si="1"/>
        <v>5212</v>
      </c>
      <c r="H20" s="75">
        <f t="shared" si="2"/>
        <v>23725</v>
      </c>
    </row>
    <row r="21" spans="1:9">
      <c r="A21" s="21" t="s">
        <v>36</v>
      </c>
      <c r="B21" s="22"/>
      <c r="C21" s="22"/>
      <c r="D21" s="22"/>
      <c r="E21" s="27"/>
      <c r="F21" s="27"/>
      <c r="G21" s="25"/>
      <c r="H21" s="27"/>
    </row>
    <row r="22" spans="1:9" s="3" customFormat="1" ht="18">
      <c r="A22" s="97" t="s">
        <v>15</v>
      </c>
      <c r="B22" s="98"/>
      <c r="C22" s="98"/>
      <c r="D22" s="98"/>
      <c r="E22" s="98"/>
      <c r="F22" s="98"/>
      <c r="G22" s="98"/>
      <c r="H22" s="98"/>
    </row>
    <row r="23" spans="1:9" s="3" customFormat="1" ht="18">
      <c r="A23" s="97" t="s">
        <v>31</v>
      </c>
      <c r="B23" s="98"/>
      <c r="C23" s="98"/>
      <c r="D23" s="98"/>
      <c r="E23" s="98"/>
      <c r="F23" s="98"/>
      <c r="G23" s="98"/>
      <c r="H23" s="98"/>
    </row>
    <row r="24" spans="1:9" s="3" customFormat="1" ht="18">
      <c r="A24" s="97" t="s">
        <v>47</v>
      </c>
      <c r="B24" s="98"/>
      <c r="C24" s="98"/>
      <c r="D24" s="98"/>
      <c r="E24" s="98"/>
      <c r="F24" s="98"/>
      <c r="G24" s="98"/>
      <c r="H24" s="98"/>
    </row>
    <row r="25" spans="1:9" s="54" customFormat="1" ht="19.5" thickBot="1">
      <c r="A25" s="97" t="s">
        <v>40</v>
      </c>
      <c r="B25" s="98"/>
      <c r="C25" s="98"/>
      <c r="D25" s="98"/>
      <c r="E25" s="98"/>
      <c r="F25" s="98"/>
      <c r="G25" s="98"/>
      <c r="H25" s="98"/>
    </row>
    <row r="26" spans="1:9" s="8" customFormat="1" ht="16.5" thickBot="1">
      <c r="A26" s="49"/>
      <c r="B26" s="99" t="s">
        <v>21</v>
      </c>
      <c r="C26" s="100"/>
      <c r="D26" s="103" t="s">
        <v>22</v>
      </c>
      <c r="E26" s="104"/>
      <c r="F26" s="94" t="s">
        <v>20</v>
      </c>
      <c r="G26" s="95"/>
      <c r="H26" s="96"/>
    </row>
    <row r="27" spans="1:9" s="8" customFormat="1" ht="71.25" customHeight="1" thickBot="1">
      <c r="A27" s="52"/>
      <c r="B27" s="50" t="s">
        <v>0</v>
      </c>
      <c r="C27" s="5" t="s">
        <v>1</v>
      </c>
      <c r="D27" s="32" t="s">
        <v>0</v>
      </c>
      <c r="E27" s="31" t="s">
        <v>1</v>
      </c>
      <c r="F27" s="36" t="s">
        <v>0</v>
      </c>
      <c r="G27" s="37" t="s">
        <v>1</v>
      </c>
      <c r="H27" s="38" t="s">
        <v>32</v>
      </c>
    </row>
    <row r="28" spans="1:9" ht="16.5" thickBot="1">
      <c r="A28" s="51" t="s">
        <v>2</v>
      </c>
      <c r="B28" s="101" t="s">
        <v>44</v>
      </c>
      <c r="C28" s="101"/>
      <c r="D28" s="101"/>
      <c r="E28" s="102"/>
      <c r="F28" s="65">
        <f>'[1]Microform Collection'!F41</f>
        <v>1481106</v>
      </c>
      <c r="G28" s="66">
        <f>'[1]Microform Collection'!G41</f>
        <v>89</v>
      </c>
      <c r="H28" s="77">
        <f>'[1]Microform Collection'!H41</f>
        <v>1481195</v>
      </c>
    </row>
    <row r="29" spans="1:9">
      <c r="A29" s="15" t="s">
        <v>3</v>
      </c>
      <c r="B29" s="60">
        <v>50</v>
      </c>
      <c r="C29" s="61"/>
      <c r="D29" s="78">
        <v>50</v>
      </c>
      <c r="E29" s="69"/>
      <c r="F29" s="70">
        <f t="shared" ref="F29:F41" si="3">$F$28+B29-D29</f>
        <v>1481106</v>
      </c>
      <c r="G29" s="71">
        <f t="shared" ref="G29:G41" si="4">$G$28+C29-E29</f>
        <v>89</v>
      </c>
      <c r="H29" s="79">
        <f t="shared" ref="H29:H41" si="5">SUM(F29:G29)</f>
        <v>1481195</v>
      </c>
    </row>
    <row r="30" spans="1:9">
      <c r="A30" s="17" t="s">
        <v>4</v>
      </c>
      <c r="B30" s="62"/>
      <c r="C30" s="57"/>
      <c r="D30" s="62"/>
      <c r="E30" s="57"/>
      <c r="F30" s="70">
        <f t="shared" si="3"/>
        <v>1481106</v>
      </c>
      <c r="G30" s="71">
        <f t="shared" si="4"/>
        <v>89</v>
      </c>
      <c r="H30" s="79">
        <f t="shared" si="5"/>
        <v>1481195</v>
      </c>
    </row>
    <row r="31" spans="1:9">
      <c r="A31" s="17" t="s">
        <v>5</v>
      </c>
      <c r="B31" s="62"/>
      <c r="C31" s="57"/>
      <c r="D31" s="62"/>
      <c r="E31" s="57"/>
      <c r="F31" s="70">
        <f t="shared" si="3"/>
        <v>1481106</v>
      </c>
      <c r="G31" s="71">
        <f t="shared" si="4"/>
        <v>89</v>
      </c>
      <c r="H31" s="79">
        <f t="shared" si="5"/>
        <v>1481195</v>
      </c>
    </row>
    <row r="32" spans="1:9">
      <c r="A32" s="17" t="s">
        <v>6</v>
      </c>
      <c r="B32" s="62"/>
      <c r="C32" s="57"/>
      <c r="D32" s="62"/>
      <c r="E32" s="57"/>
      <c r="F32" s="70">
        <f t="shared" si="3"/>
        <v>1481106</v>
      </c>
      <c r="G32" s="71">
        <f t="shared" si="4"/>
        <v>89</v>
      </c>
      <c r="H32" s="79">
        <f t="shared" si="5"/>
        <v>1481195</v>
      </c>
    </row>
    <row r="33" spans="1:8">
      <c r="A33" s="17" t="s">
        <v>7</v>
      </c>
      <c r="B33" s="62"/>
      <c r="C33" s="57"/>
      <c r="D33" s="62"/>
      <c r="E33" s="57"/>
      <c r="F33" s="70">
        <f t="shared" si="3"/>
        <v>1481106</v>
      </c>
      <c r="G33" s="71">
        <f t="shared" si="4"/>
        <v>89</v>
      </c>
      <c r="H33" s="79">
        <f t="shared" si="5"/>
        <v>1481195</v>
      </c>
    </row>
    <row r="34" spans="1:8">
      <c r="A34" s="17" t="s">
        <v>8</v>
      </c>
      <c r="B34" s="62"/>
      <c r="C34" s="57"/>
      <c r="D34" s="62"/>
      <c r="E34" s="57"/>
      <c r="F34" s="70">
        <f t="shared" si="3"/>
        <v>1481106</v>
      </c>
      <c r="G34" s="71">
        <f t="shared" si="4"/>
        <v>89</v>
      </c>
      <c r="H34" s="79">
        <f t="shared" si="5"/>
        <v>1481195</v>
      </c>
    </row>
    <row r="35" spans="1:8">
      <c r="A35" s="17" t="s">
        <v>9</v>
      </c>
      <c r="B35" s="62"/>
      <c r="C35" s="57"/>
      <c r="D35" s="62"/>
      <c r="E35" s="57"/>
      <c r="F35" s="70">
        <f t="shared" si="3"/>
        <v>1481106</v>
      </c>
      <c r="G35" s="71">
        <f t="shared" si="4"/>
        <v>89</v>
      </c>
      <c r="H35" s="79">
        <f t="shared" si="5"/>
        <v>1481195</v>
      </c>
    </row>
    <row r="36" spans="1:8">
      <c r="A36" s="17" t="s">
        <v>10</v>
      </c>
      <c r="B36" s="62"/>
      <c r="C36" s="57"/>
      <c r="D36" s="62"/>
      <c r="E36" s="57"/>
      <c r="F36" s="70">
        <f t="shared" si="3"/>
        <v>1481106</v>
      </c>
      <c r="G36" s="71">
        <f t="shared" si="4"/>
        <v>89</v>
      </c>
      <c r="H36" s="79">
        <f t="shared" si="5"/>
        <v>1481195</v>
      </c>
    </row>
    <row r="37" spans="1:8">
      <c r="A37" s="17" t="s">
        <v>11</v>
      </c>
      <c r="B37" s="62"/>
      <c r="C37" s="57"/>
      <c r="D37" s="62"/>
      <c r="E37" s="57"/>
      <c r="F37" s="70">
        <f t="shared" si="3"/>
        <v>1481106</v>
      </c>
      <c r="G37" s="71">
        <f t="shared" si="4"/>
        <v>89</v>
      </c>
      <c r="H37" s="79">
        <f t="shared" si="5"/>
        <v>1481195</v>
      </c>
    </row>
    <row r="38" spans="1:8">
      <c r="A38" s="17" t="s">
        <v>12</v>
      </c>
      <c r="B38" s="62"/>
      <c r="C38" s="57"/>
      <c r="D38" s="62"/>
      <c r="E38" s="57"/>
      <c r="F38" s="70">
        <f t="shared" si="3"/>
        <v>1481106</v>
      </c>
      <c r="G38" s="71">
        <f t="shared" si="4"/>
        <v>89</v>
      </c>
      <c r="H38" s="79">
        <f t="shared" si="5"/>
        <v>1481195</v>
      </c>
    </row>
    <row r="39" spans="1:8">
      <c r="A39" s="17" t="s">
        <v>13</v>
      </c>
      <c r="B39" s="62"/>
      <c r="C39" s="57"/>
      <c r="D39" s="62"/>
      <c r="E39" s="57"/>
      <c r="F39" s="70">
        <f t="shared" si="3"/>
        <v>1481106</v>
      </c>
      <c r="G39" s="71">
        <f t="shared" si="4"/>
        <v>89</v>
      </c>
      <c r="H39" s="79">
        <f t="shared" si="5"/>
        <v>1481195</v>
      </c>
    </row>
    <row r="40" spans="1:8" ht="16.5" thickBot="1">
      <c r="A40" s="19" t="s">
        <v>14</v>
      </c>
      <c r="B40" s="63"/>
      <c r="C40" s="58"/>
      <c r="D40" s="63"/>
      <c r="E40" s="58"/>
      <c r="F40" s="87">
        <f t="shared" si="3"/>
        <v>1481106</v>
      </c>
      <c r="G40" s="88">
        <f t="shared" si="4"/>
        <v>89</v>
      </c>
      <c r="H40" s="90">
        <f t="shared" si="5"/>
        <v>1481195</v>
      </c>
    </row>
    <row r="41" spans="1:8" ht="16.5" thickBot="1">
      <c r="A41" s="20" t="s">
        <v>17</v>
      </c>
      <c r="B41" s="64">
        <f>SUM(B29:B40)</f>
        <v>50</v>
      </c>
      <c r="C41" s="59">
        <f>SUM(C29:C40)</f>
        <v>0</v>
      </c>
      <c r="D41" s="64">
        <f>SUM(D29:D40)</f>
        <v>50</v>
      </c>
      <c r="E41" s="75">
        <f>SUM(E29:E40)</f>
        <v>0</v>
      </c>
      <c r="F41" s="76">
        <f t="shared" si="3"/>
        <v>1481106</v>
      </c>
      <c r="G41" s="80">
        <f t="shared" si="4"/>
        <v>89</v>
      </c>
      <c r="H41" s="75">
        <f t="shared" si="5"/>
        <v>1481195</v>
      </c>
    </row>
    <row r="42" spans="1:8">
      <c r="A42" s="21" t="s">
        <v>28</v>
      </c>
      <c r="B42" s="22"/>
      <c r="C42" s="21"/>
      <c r="D42" s="23"/>
      <c r="E42" s="24"/>
      <c r="F42" s="24"/>
      <c r="G42" s="25"/>
      <c r="H42" s="24"/>
    </row>
    <row r="43" spans="1:8">
      <c r="G43" s="91" t="s">
        <v>43</v>
      </c>
      <c r="H43" s="53">
        <f>H20+H41</f>
        <v>1504920</v>
      </c>
    </row>
  </sheetData>
  <sheetProtection selectLockedCells="1"/>
  <mergeCells count="16">
    <mergeCell ref="A22:H22"/>
    <mergeCell ref="B28:E28"/>
    <mergeCell ref="A25:H25"/>
    <mergeCell ref="D26:E26"/>
    <mergeCell ref="F26:H26"/>
    <mergeCell ref="B26:C26"/>
    <mergeCell ref="A23:H23"/>
    <mergeCell ref="A24:H24"/>
    <mergeCell ref="A1:H1"/>
    <mergeCell ref="A4:H4"/>
    <mergeCell ref="B5:C5"/>
    <mergeCell ref="B7:E7"/>
    <mergeCell ref="A2:H2"/>
    <mergeCell ref="A3:H3"/>
    <mergeCell ref="F5:H5"/>
    <mergeCell ref="D5:E5"/>
  </mergeCells>
  <phoneticPr fontId="0" type="noConversion"/>
  <printOptions horizontalCentered="1" verticalCentered="1"/>
  <pageMargins left="0.75" right="0.75" top="0.75" bottom="0.75" header="0.5" footer="0.5"/>
  <pageSetup fitToHeight="5" orientation="landscape" horizontalDpi="4294967292" verticalDpi="180" r:id="rId1"/>
  <headerFooter alignWithMargins="0"/>
  <rowBreaks count="1" manualBreakCount="1">
    <brk id="2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BOOKS &amp; BOUND PERIODICALS </vt:lpstr>
      <vt:lpstr>AUDIO-VISUAL</vt:lpstr>
      <vt:lpstr>MICROFORM</vt:lpstr>
      <vt:lpstr>'BOOKS &amp; BOUND PERIODICALS '!Print_Area</vt:lpstr>
    </vt:vector>
  </TitlesOfParts>
  <Company>CLARION UNIVERSITY OF PENNSYLVANIA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M. NORRIS</dc:creator>
  <cp:lastModifiedBy>russell</cp:lastModifiedBy>
  <cp:lastPrinted>2009-01-16T15:00:04Z</cp:lastPrinted>
  <dcterms:created xsi:type="dcterms:W3CDTF">2000-07-06T17:34:39Z</dcterms:created>
  <dcterms:modified xsi:type="dcterms:W3CDTF">2009-08-24T19:18:20Z</dcterms:modified>
</cp:coreProperties>
</file>