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STATISTICS\2021-2022 YTD STATISTICS\"/>
    </mc:Choice>
  </mc:AlternateContent>
  <xr:revisionPtr revIDLastSave="0" documentId="13_ncr:1_{D32EF9B6-869C-4BE8-BC19-7A45C3779D66}" xr6:coauthVersionLast="36" xr6:coauthVersionMax="36" xr10:uidLastSave="{00000000-0000-0000-0000-000000000000}"/>
  <bookViews>
    <workbookView minimized="1" xWindow="0" yWindow="75" windowWidth="7545" windowHeight="7245" tabRatio="915" xr2:uid="{00000000-000D-0000-FFFF-FFFF00000000}"/>
  </bookViews>
  <sheets>
    <sheet name="BOOKS &amp; BOUND PERIODICALS " sheetId="20" r:id="rId1"/>
    <sheet name="EBOOK PACKAGES COUNT" sheetId="21" r:id="rId2"/>
    <sheet name="AUDIO-VISUAL" sheetId="17" r:id="rId3"/>
    <sheet name="MICROFORM" sheetId="19" r:id="rId4"/>
  </sheets>
  <externalReferences>
    <externalReference r:id="rId5"/>
    <externalReference r:id="rId6"/>
  </externalReferences>
  <definedNames>
    <definedName name="_xlnm.Print_Area" localSheetId="0">'BOOKS &amp; BOUND PERIODICALS '!$A$11:$K$38</definedName>
  </definedNames>
  <calcPr calcId="191029"/>
</workbook>
</file>

<file path=xl/calcChain.xml><?xml version="1.0" encoding="utf-8"?>
<calcChain xmlns="http://schemas.openxmlformats.org/spreadsheetml/2006/main">
  <c r="B9" i="20" l="1"/>
  <c r="J7" i="20" l="1"/>
  <c r="F7" i="19" l="1"/>
  <c r="G28" i="19"/>
  <c r="H28" i="19"/>
  <c r="F28" i="19"/>
  <c r="G28" i="17" l="1"/>
  <c r="H28" i="17"/>
  <c r="F28" i="17"/>
  <c r="G7" i="17"/>
  <c r="H7" i="17"/>
  <c r="F7" i="17"/>
  <c r="K18" i="20" l="1"/>
  <c r="I18" i="20"/>
  <c r="J18" i="20"/>
  <c r="H18" i="20"/>
  <c r="H7" i="19" l="1"/>
  <c r="G7" i="19"/>
  <c r="I19" i="20" l="1"/>
  <c r="H19" i="20"/>
  <c r="J8" i="20"/>
  <c r="C29" i="21" l="1"/>
  <c r="B29" i="21"/>
  <c r="B20" i="19" l="1"/>
  <c r="E20" i="17" l="1"/>
  <c r="D20" i="17"/>
  <c r="C20" i="17"/>
  <c r="B20" i="17"/>
  <c r="G9" i="20" l="1"/>
  <c r="F9" i="20"/>
  <c r="E9" i="20"/>
  <c r="D9" i="20"/>
  <c r="C9" i="20"/>
  <c r="J9" i="20" l="1"/>
  <c r="H38" i="20" s="1"/>
  <c r="J30" i="20" l="1"/>
  <c r="G20" i="20" l="1"/>
  <c r="F20" i="20"/>
  <c r="E20" i="20"/>
  <c r="D20" i="20"/>
  <c r="C20" i="20"/>
  <c r="B20" i="20"/>
  <c r="J20" i="20" l="1"/>
  <c r="H37" i="20" s="1"/>
  <c r="I20" i="20"/>
  <c r="D37" i="20" s="1"/>
  <c r="H20" i="20"/>
  <c r="B37" i="20" s="1"/>
  <c r="K20" i="20" l="1"/>
  <c r="B31" i="20" l="1"/>
  <c r="D31" i="20"/>
  <c r="F31" i="20"/>
  <c r="H31" i="20"/>
  <c r="J31" i="20" l="1"/>
  <c r="F37" i="20" l="1"/>
  <c r="J37" i="20" s="1"/>
  <c r="C20" i="19" l="1"/>
  <c r="D20" i="19"/>
  <c r="E20" i="19"/>
  <c r="B41" i="19"/>
  <c r="C41" i="19"/>
  <c r="D41" i="19"/>
  <c r="E41" i="19"/>
  <c r="B41" i="17"/>
  <c r="C41" i="17"/>
  <c r="D41" i="17"/>
  <c r="E41" i="17"/>
  <c r="K19" i="20" l="1"/>
  <c r="F8" i="17" l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G8" i="17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l="1"/>
  <c r="H8" i="17"/>
  <c r="H9" i="17" l="1"/>
  <c r="H10" i="17" l="1"/>
  <c r="H11" i="17" l="1"/>
  <c r="H12" i="17" l="1"/>
  <c r="H13" i="17" l="1"/>
  <c r="H14" i="17" l="1"/>
  <c r="H15" i="17" l="1"/>
  <c r="H16" i="17" l="1"/>
  <c r="H17" i="17" l="1"/>
  <c r="H18" i="17" l="1"/>
  <c r="H19" i="17" l="1"/>
  <c r="F20" i="17"/>
  <c r="H20" i="17" s="1"/>
  <c r="G29" i="19" l="1"/>
  <c r="G37" i="19"/>
  <c r="G41" i="19"/>
  <c r="G34" i="19"/>
  <c r="G30" i="19"/>
  <c r="G33" i="19"/>
  <c r="G31" i="19"/>
  <c r="G36" i="19"/>
  <c r="G38" i="19"/>
  <c r="G32" i="19"/>
  <c r="G40" i="19"/>
  <c r="G35" i="19"/>
  <c r="G39" i="19"/>
  <c r="F29" i="19" l="1"/>
  <c r="F41" i="19"/>
  <c r="H41" i="19" s="1"/>
  <c r="F30" i="19" l="1"/>
  <c r="H29" i="19"/>
  <c r="F31" i="19" l="1"/>
  <c r="H30" i="19"/>
  <c r="F32" i="19" l="1"/>
  <c r="H31" i="19"/>
  <c r="H32" i="19" l="1"/>
  <c r="F33" i="19"/>
  <c r="F34" i="19" l="1"/>
  <c r="H33" i="19"/>
  <c r="F35" i="19" l="1"/>
  <c r="H34" i="19"/>
  <c r="F36" i="19" l="1"/>
  <c r="H35" i="19"/>
  <c r="H36" i="19" l="1"/>
  <c r="F37" i="19"/>
  <c r="F8" i="19" l="1"/>
  <c r="F20" i="19"/>
  <c r="G16" i="19"/>
  <c r="G9" i="19"/>
  <c r="G11" i="19"/>
  <c r="G17" i="19"/>
  <c r="G13" i="19"/>
  <c r="G15" i="19"/>
  <c r="G20" i="19"/>
  <c r="G12" i="19"/>
  <c r="G10" i="19"/>
  <c r="G14" i="19"/>
  <c r="G18" i="19"/>
  <c r="G8" i="19"/>
  <c r="G19" i="19"/>
  <c r="H37" i="19"/>
  <c r="F38" i="19"/>
  <c r="H20" i="19" l="1"/>
  <c r="H43" i="19" s="1"/>
  <c r="F39" i="19"/>
  <c r="H38" i="19"/>
  <c r="H8" i="19"/>
  <c r="F9" i="19"/>
  <c r="F10" i="19" l="1"/>
  <c r="H9" i="19"/>
  <c r="H39" i="19"/>
  <c r="F40" i="19"/>
  <c r="H40" i="19" s="1"/>
  <c r="F11" i="19" l="1"/>
  <c r="H10" i="19"/>
  <c r="F12" i="19" l="1"/>
  <c r="H11" i="19"/>
  <c r="F13" i="19" l="1"/>
  <c r="H12" i="19"/>
  <c r="H13" i="19" l="1"/>
  <c r="F14" i="19"/>
  <c r="H14" i="19" l="1"/>
  <c r="F15" i="19"/>
  <c r="H15" i="19" l="1"/>
  <c r="F16" i="19"/>
  <c r="G29" i="17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F17" i="19" l="1"/>
  <c r="H16" i="19"/>
  <c r="F18" i="19" l="1"/>
  <c r="H17" i="19"/>
  <c r="H18" i="19" l="1"/>
  <c r="F19" i="19"/>
  <c r="H19" i="19" s="1"/>
  <c r="F29" i="17" l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H29" i="17" l="1"/>
  <c r="H30" i="17" l="1"/>
  <c r="H31" i="17" l="1"/>
  <c r="H32" i="17" l="1"/>
  <c r="H33" i="17" l="1"/>
  <c r="H34" i="17" l="1"/>
  <c r="H35" i="17" l="1"/>
  <c r="H36" i="17" l="1"/>
  <c r="H37" i="17" l="1"/>
  <c r="H38" i="17" l="1"/>
  <c r="H39" i="17" l="1"/>
  <c r="H40" i="17" l="1"/>
  <c r="H41" i="17" s="1"/>
  <c r="F41" i="17"/>
  <c r="I8" i="20"/>
  <c r="D38" i="20" l="1"/>
  <c r="K9" i="20"/>
  <c r="B38" i="20" l="1"/>
  <c r="F38" i="20" s="1"/>
  <c r="J38" i="20" s="1"/>
  <c r="H8" i="20"/>
  <c r="K8" i="20" s="1"/>
</calcChain>
</file>

<file path=xl/sharedStrings.xml><?xml version="1.0" encoding="utf-8"?>
<sst xmlns="http://schemas.openxmlformats.org/spreadsheetml/2006/main" count="222" uniqueCount="102">
  <si>
    <t>Carlson</t>
  </si>
  <si>
    <t>Suhr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</si>
  <si>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</si>
  <si>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</si>
  <si>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</si>
  <si>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</si>
  <si>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</si>
  <si>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</si>
  <si>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</si>
  <si>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</si>
  <si>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</si>
  <si>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</si>
  <si>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</si>
  <si>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</si>
  <si>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</si>
  <si>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CLARION UNIVERSITY LIBRARIES</t>
  </si>
  <si>
    <t>Total Holdings in all Formats</t>
  </si>
  <si>
    <t>Totals</t>
  </si>
  <si>
    <t>Titles</t>
  </si>
  <si>
    <t>Volumes</t>
  </si>
  <si>
    <t>Yr-to-date Total</t>
  </si>
  <si>
    <t>Titles Added</t>
  </si>
  <si>
    <t>Titles Withdrawn</t>
  </si>
  <si>
    <t>PERIODICALS and NEWSPAPERS: TOTAL SUBSCRIPTIONS</t>
  </si>
  <si>
    <t>Print</t>
  </si>
  <si>
    <t>Microform</t>
  </si>
  <si>
    <t>Electronic</t>
  </si>
  <si>
    <t>Page 2 (Collections)</t>
  </si>
  <si>
    <t>Page 5 (Collections)</t>
  </si>
  <si>
    <t xml:space="preserve">COLLECTIONS </t>
  </si>
  <si>
    <t xml:space="preserve">University Libraries - Suhr and Carlson </t>
  </si>
  <si>
    <t>Volumes (Items) Added</t>
  </si>
  <si>
    <t>Volumes (Items) Withdrawn</t>
  </si>
  <si>
    <t>Page 1 (Collections)</t>
  </si>
  <si>
    <r>
      <t xml:space="preserve">Books and Bound Periodicals: 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</si>
  <si>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Books and Bound Periodicals: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</si>
  <si>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</si>
  <si>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Microfiche:  </t>
    </r>
    <r>
      <rPr>
        <b/>
        <i/>
        <sz val="14"/>
        <color indexed="9"/>
        <rFont val="Arial"/>
        <family val="2"/>
      </rPr>
      <t>FICHE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</si>
  <si>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Microfilm: </t>
    </r>
    <r>
      <rPr>
        <b/>
        <i/>
        <sz val="14"/>
        <color indexed="9"/>
        <rFont val="Arial"/>
        <family val="2"/>
      </rPr>
      <t>REELS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</si>
  <si>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</si>
  <si>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t>TOTAL MICROFORM (FILM AND FICHE) -- CARLSON AND SUHR:</t>
  </si>
  <si>
    <t>Carlson Subscriptions</t>
  </si>
  <si>
    <t>Carlson &amp; Suhr Combined Subscriptions</t>
  </si>
  <si>
    <t>Carlson &amp; Suhr Combined Open Access</t>
  </si>
  <si>
    <t>E-Books</t>
  </si>
  <si>
    <t>Total Physical Books</t>
  </si>
  <si>
    <t>Total E-Books</t>
  </si>
  <si>
    <t>Grand Total</t>
  </si>
  <si>
    <t>Carlson Gift Titles</t>
  </si>
  <si>
    <t>Suhr Gift Titles</t>
  </si>
  <si>
    <t>Year-To-Date Total</t>
  </si>
  <si>
    <t xml:space="preserve">CLARION UNIVERSITY LIBRARIES </t>
  </si>
  <si>
    <t>COLLECTIONS</t>
  </si>
  <si>
    <t>Suhr Subscriptions</t>
  </si>
  <si>
    <t>Total</t>
  </si>
  <si>
    <t>Carlson Books</t>
  </si>
  <si>
    <t>Suhr Books</t>
  </si>
  <si>
    <t>University Libraries                     Books &amp; E-Books</t>
  </si>
  <si>
    <t>Year-to-Date Total,                       All Types &amp; All Locations</t>
  </si>
  <si>
    <t>Base (June 30, 2015)</t>
  </si>
  <si>
    <t>Base (June 30, 2016)</t>
  </si>
  <si>
    <t>As of: February 2018</t>
  </si>
  <si>
    <t>PackageName</t>
  </si>
  <si>
    <t># of titles in Package</t>
  </si>
  <si>
    <t>Unique Titles</t>
  </si>
  <si>
    <t>eBook Academic Collection (EBSCOhost) – North America</t>
  </si>
  <si>
    <t>eBook Business Collection (EBSCOhost) - North America</t>
  </si>
  <si>
    <t>eBook Clinical Collection (EBSCOhost)</t>
  </si>
  <si>
    <t>eBook Community College Collection (EBSCOhost)</t>
  </si>
  <si>
    <t>eBook EngineeringCore (EBSCOhost)</t>
  </si>
  <si>
    <t>eBook History Collection (EBSCOhost) - North America</t>
  </si>
  <si>
    <t>eBook Public Library Collection (EBSCOhost) – North America</t>
  </si>
  <si>
    <t>eBook Religion Collection (EBSCOhost) - North America</t>
  </si>
  <si>
    <t>eBook Religion Collection (EBSCOhost) - Worldwide</t>
  </si>
  <si>
    <t>eBook Subscription University Press Collection (EBSCOhost) - North America</t>
  </si>
  <si>
    <t>EBSCO eBooks</t>
  </si>
  <si>
    <t>Literature Criticism Online</t>
  </si>
  <si>
    <t>Open Book Publishers</t>
  </si>
  <si>
    <t>ProQuest Ebook Central - Academic Complete</t>
  </si>
  <si>
    <t>ProQuest Ebook Central - College Complete</t>
  </si>
  <si>
    <t>ProQuest Ebook Central - Reference Research Ebooks</t>
  </si>
  <si>
    <t>ProQuest Ebook Central - University Press</t>
  </si>
  <si>
    <t>Credo Reference</t>
  </si>
  <si>
    <t>Gale Virtual Reference</t>
  </si>
  <si>
    <t>Totals in EDS</t>
  </si>
  <si>
    <t>Oxford Digital Reference</t>
  </si>
  <si>
    <t>EBSCO A La Carte</t>
  </si>
  <si>
    <t>ebrary local (ebrary Academic Complete)</t>
  </si>
  <si>
    <t>JSTOR Ebook DDA Purchases</t>
  </si>
  <si>
    <t>(local purchases) Ebook Central Perpetual and DDA Purchases</t>
  </si>
  <si>
    <t>Total Ebooks</t>
  </si>
  <si>
    <t>Volumes Added</t>
  </si>
  <si>
    <t>Volumes Withdrawn</t>
  </si>
  <si>
    <t>Volumes  Withdrawn</t>
  </si>
  <si>
    <t>E-Books As of:</t>
  </si>
  <si>
    <t>Base (June 30, 2019)</t>
  </si>
  <si>
    <t>2020-2021</t>
  </si>
  <si>
    <t>Yearly Total</t>
  </si>
  <si>
    <t>Base (June 30, 2020)</t>
  </si>
  <si>
    <t>Items Added</t>
  </si>
  <si>
    <t>Items Withdrawn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</si>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</sst>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13"/>
      <name val="Arial"/>
      <family val="2"/>
    </font>
    <font>
      <b/>
      <i/>
      <sz val="14"/>
      <color indexed="9"/>
      <name val="Arial"/>
      <family val="2"/>
    </font>
    <font>
      <b/>
      <i/>
      <sz val="12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0"/>
      <color rgb="FFFFC000"/>
      <name val="Arial"/>
      <family val="2"/>
    </font>
    <font>
      <b/>
      <sz val="10"/>
      <color rgb="FF00206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222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0" xfId="0" applyFont="1" applyBorder="1" applyAlignment="1">
      <alignment wrapText="1"/>
    </xf>
    <xf numFmtId="164" fontId="4" fillId="0" borderId="0" xfId="0" applyNumberFormat="1" applyFont="1" applyBorder="1" applyAlignment="1">
      <alignment horizontal="centerContinuous"/>
    </xf>
    <xf numFmtId="0" fontId="3" fillId="0" borderId="16" xfId="0" applyFont="1" applyBorder="1"/>
    <xf numFmtId="0" fontId="4" fillId="0" borderId="0" xfId="0" applyFont="1" applyBorder="1" applyAlignment="1">
      <alignment horizontal="centerContinuous"/>
    </xf>
    <xf numFmtId="0" fontId="3" fillId="0" borderId="17" xfId="0" applyFont="1" applyBorder="1"/>
    <xf numFmtId="0" fontId="4" fillId="0" borderId="0" xfId="0" applyFont="1" applyBorder="1"/>
    <xf numFmtId="0" fontId="3" fillId="0" borderId="18" xfId="0" applyFont="1" applyBorder="1"/>
    <xf numFmtId="0" fontId="3" fillId="0" borderId="3" xfId="0" applyFont="1" applyBorder="1"/>
    <xf numFmtId="3" fontId="4" fillId="0" borderId="0" xfId="0" applyNumberFormat="1" applyFont="1"/>
    <xf numFmtId="3" fontId="4" fillId="0" borderId="0" xfId="3" applyNumberFormat="1" applyFont="1"/>
    <xf numFmtId="1" fontId="4" fillId="0" borderId="0" xfId="0" applyNumberFormat="1" applyFont="1"/>
    <xf numFmtId="0" fontId="3" fillId="0" borderId="20" xfId="0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64" fontId="3" fillId="0" borderId="21" xfId="1" applyNumberFormat="1" applyFont="1" applyBorder="1" applyAlignment="1">
      <alignment horizontal="center" wrapText="1"/>
    </xf>
    <xf numFmtId="3" fontId="3" fillId="0" borderId="22" xfId="3" applyNumberFormat="1" applyFont="1" applyBorder="1" applyAlignment="1">
      <alignment horizontal="center" wrapText="1"/>
    </xf>
    <xf numFmtId="164" fontId="3" fillId="0" borderId="20" xfId="1" applyNumberFormat="1" applyFont="1" applyBorder="1" applyAlignment="1">
      <alignment horizontal="center" wrapText="1"/>
    </xf>
    <xf numFmtId="164" fontId="3" fillId="0" borderId="23" xfId="1" applyNumberFormat="1" applyFont="1" applyBorder="1" applyAlignment="1">
      <alignment horizontal="center" wrapText="1"/>
    </xf>
    <xf numFmtId="3" fontId="3" fillId="0" borderId="24" xfId="3" applyNumberFormat="1" applyFont="1" applyBorder="1" applyAlignment="1">
      <alignment horizontal="center" wrapText="1"/>
    </xf>
    <xf numFmtId="164" fontId="3" fillId="0" borderId="25" xfId="1" applyNumberFormat="1" applyFont="1" applyBorder="1" applyAlignment="1">
      <alignment horizontal="center" wrapText="1"/>
    </xf>
    <xf numFmtId="0" fontId="3" fillId="0" borderId="31" xfId="0" applyFont="1" applyBorder="1"/>
    <xf numFmtId="3" fontId="3" fillId="0" borderId="3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2" xfId="0" applyFont="1" applyBorder="1"/>
    <xf numFmtId="0" fontId="7" fillId="0" borderId="0" xfId="0" applyFont="1"/>
    <xf numFmtId="3" fontId="4" fillId="0" borderId="34" xfId="0" applyNumberFormat="1" applyFont="1" applyBorder="1" applyAlignment="1" applyProtection="1">
      <alignment horizontal="center"/>
      <protection locked="0"/>
    </xf>
    <xf numFmtId="3" fontId="4" fillId="0" borderId="35" xfId="0" applyNumberFormat="1" applyFont="1" applyBorder="1" applyAlignment="1" applyProtection="1">
      <alignment horizontal="center"/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36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3" fontId="4" fillId="0" borderId="38" xfId="0" applyNumberFormat="1" applyFont="1" applyBorder="1" applyAlignment="1" applyProtection="1">
      <alignment horizontal="center"/>
      <protection locked="0"/>
    </xf>
    <xf numFmtId="3" fontId="4" fillId="0" borderId="36" xfId="1" applyNumberFormat="1" applyFont="1" applyBorder="1" applyAlignment="1" applyProtection="1">
      <alignment horizontal="center"/>
      <protection locked="0"/>
    </xf>
    <xf numFmtId="3" fontId="4" fillId="0" borderId="40" xfId="0" applyNumberFormat="1" applyFont="1" applyBorder="1" applyAlignment="1" applyProtection="1">
      <alignment horizontal="center"/>
      <protection locked="0"/>
    </xf>
    <xf numFmtId="3" fontId="4" fillId="0" borderId="41" xfId="0" applyNumberFormat="1" applyFont="1" applyBorder="1" applyAlignment="1" applyProtection="1">
      <alignment horizontal="center"/>
      <protection locked="0"/>
    </xf>
    <xf numFmtId="3" fontId="4" fillId="0" borderId="15" xfId="1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Border="1"/>
    <xf numFmtId="0" fontId="10" fillId="0" borderId="44" xfId="0" applyFont="1" applyFill="1" applyBorder="1" applyAlignment="1">
      <alignment horizontal="left" vertical="top"/>
    </xf>
    <xf numFmtId="0" fontId="0" fillId="0" borderId="7" xfId="0" applyBorder="1"/>
    <xf numFmtId="0" fontId="3" fillId="0" borderId="1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56" xfId="0" applyNumberFormat="1" applyFont="1" applyBorder="1" applyAlignment="1" applyProtection="1">
      <alignment horizontal="center" vertical="center"/>
      <protection locked="0"/>
    </xf>
    <xf numFmtId="3" fontId="3" fillId="0" borderId="46" xfId="0" applyNumberFormat="1" applyFont="1" applyBorder="1" applyAlignment="1" applyProtection="1">
      <alignment horizontal="center" vertical="center"/>
      <protection locked="0"/>
    </xf>
    <xf numFmtId="3" fontId="3" fillId="0" borderId="57" xfId="0" applyNumberFormat="1" applyFont="1" applyBorder="1" applyAlignment="1" applyProtection="1">
      <alignment horizontal="center" vertical="center"/>
      <protection locked="0"/>
    </xf>
    <xf numFmtId="3" fontId="3" fillId="0" borderId="53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48" xfId="3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/>
    <xf numFmtId="0" fontId="3" fillId="0" borderId="6" xfId="0" applyFont="1" applyBorder="1"/>
    <xf numFmtId="3" fontId="4" fillId="4" borderId="37" xfId="0" applyNumberFormat="1" applyFont="1" applyFill="1" applyBorder="1" applyAlignment="1" applyProtection="1">
      <alignment horizontal="center"/>
      <protection locked="0"/>
    </xf>
    <xf numFmtId="3" fontId="3" fillId="4" borderId="1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4" xfId="0" applyFont="1" applyBorder="1"/>
    <xf numFmtId="0" fontId="3" fillId="0" borderId="59" xfId="0" applyFont="1" applyBorder="1" applyAlignment="1">
      <alignment horizontal="center"/>
    </xf>
    <xf numFmtId="1" fontId="3" fillId="6" borderId="13" xfId="0" applyNumberFormat="1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9" xfId="0" applyNumberFormat="1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1" fontId="3" fillId="6" borderId="19" xfId="0" applyNumberFormat="1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164" fontId="3" fillId="5" borderId="19" xfId="1" applyNumberFormat="1" applyFont="1" applyFill="1" applyBorder="1" applyAlignment="1">
      <alignment horizontal="center" wrapText="1"/>
    </xf>
    <xf numFmtId="3" fontId="3" fillId="5" borderId="42" xfId="3" applyNumberFormat="1" applyFont="1" applyFill="1" applyBorder="1" applyAlignment="1">
      <alignment horizontal="center" wrapText="1"/>
    </xf>
    <xf numFmtId="0" fontId="3" fillId="5" borderId="42" xfId="0" applyFont="1" applyFill="1" applyBorder="1" applyAlignment="1">
      <alignment horizontal="center"/>
    </xf>
    <xf numFmtId="164" fontId="3" fillId="5" borderId="26" xfId="1" applyNumberFormat="1" applyFont="1" applyFill="1" applyBorder="1" applyAlignment="1">
      <alignment horizontal="center" wrapText="1"/>
    </xf>
    <xf numFmtId="0" fontId="3" fillId="6" borderId="51" xfId="0" applyFont="1" applyFill="1" applyBorder="1" applyAlignment="1">
      <alignment horizontal="center"/>
    </xf>
    <xf numFmtId="3" fontId="4" fillId="4" borderId="60" xfId="0" applyNumberFormat="1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>
      <alignment horizontal="center"/>
    </xf>
    <xf numFmtId="3" fontId="4" fillId="6" borderId="37" xfId="0" applyNumberFormat="1" applyFont="1" applyFill="1" applyBorder="1" applyAlignment="1" applyProtection="1">
      <alignment horizontal="center"/>
      <protection locked="0"/>
    </xf>
    <xf numFmtId="3" fontId="4" fillId="6" borderId="60" xfId="0" applyNumberFormat="1" applyFont="1" applyFill="1" applyBorder="1" applyAlignment="1" applyProtection="1">
      <alignment horizontal="center"/>
      <protection locked="0"/>
    </xf>
    <xf numFmtId="3" fontId="4" fillId="6" borderId="35" xfId="1" applyNumberFormat="1" applyFont="1" applyFill="1" applyBorder="1" applyAlignment="1" applyProtection="1">
      <alignment horizontal="center"/>
      <protection locked="0"/>
    </xf>
    <xf numFmtId="3" fontId="4" fillId="4" borderId="35" xfId="0" applyNumberFormat="1" applyFont="1" applyFill="1" applyBorder="1" applyAlignment="1" applyProtection="1">
      <alignment horizontal="center"/>
      <protection locked="0"/>
    </xf>
    <xf numFmtId="3" fontId="4" fillId="6" borderId="50" xfId="1" applyNumberFormat="1" applyFont="1" applyFill="1" applyBorder="1" applyAlignment="1">
      <alignment horizontal="center"/>
    </xf>
    <xf numFmtId="3" fontId="3" fillId="0" borderId="0" xfId="0" applyNumberFormat="1" applyFont="1"/>
    <xf numFmtId="0" fontId="3" fillId="2" borderId="6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3" fontId="3" fillId="0" borderId="49" xfId="3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" fillId="7" borderId="13" xfId="1" applyNumberFormat="1" applyFont="1" applyFill="1" applyBorder="1" applyAlignment="1">
      <alignment horizontal="center"/>
    </xf>
    <xf numFmtId="3" fontId="3" fillId="7" borderId="30" xfId="1" applyNumberFormat="1" applyFont="1" applyFill="1" applyBorder="1" applyAlignment="1">
      <alignment horizontal="center"/>
    </xf>
    <xf numFmtId="3" fontId="3" fillId="7" borderId="1" xfId="1" applyNumberFormat="1" applyFont="1" applyFill="1" applyBorder="1" applyAlignment="1">
      <alignment horizontal="center"/>
    </xf>
    <xf numFmtId="3" fontId="4" fillId="7" borderId="15" xfId="1" applyNumberFormat="1" applyFont="1" applyFill="1" applyBorder="1" applyAlignment="1">
      <alignment horizontal="center"/>
    </xf>
    <xf numFmtId="3" fontId="4" fillId="7" borderId="39" xfId="1" applyNumberFormat="1" applyFont="1" applyFill="1" applyBorder="1" applyAlignment="1">
      <alignment horizontal="center"/>
    </xf>
    <xf numFmtId="3" fontId="4" fillId="7" borderId="36" xfId="1" applyNumberFormat="1" applyFont="1" applyFill="1" applyBorder="1" applyAlignment="1">
      <alignment horizontal="center"/>
    </xf>
    <xf numFmtId="3" fontId="4" fillId="7" borderId="21" xfId="1" applyNumberFormat="1" applyFont="1" applyFill="1" applyBorder="1" applyAlignment="1">
      <alignment horizontal="center"/>
    </xf>
    <xf numFmtId="3" fontId="4" fillId="7" borderId="22" xfId="1" applyNumberFormat="1" applyFont="1" applyFill="1" applyBorder="1" applyAlignment="1">
      <alignment horizontal="center"/>
    </xf>
    <xf numFmtId="3" fontId="4" fillId="7" borderId="22" xfId="1" applyNumberFormat="1" applyFont="1" applyFill="1" applyBorder="1" applyAlignment="1" applyProtection="1">
      <alignment horizontal="center"/>
      <protection locked="0"/>
    </xf>
    <xf numFmtId="3" fontId="4" fillId="7" borderId="20" xfId="1" applyNumberFormat="1" applyFont="1" applyFill="1" applyBorder="1" applyAlignment="1">
      <alignment horizontal="center"/>
    </xf>
    <xf numFmtId="3" fontId="3" fillId="7" borderId="13" xfId="0" applyNumberFormat="1" applyFont="1" applyFill="1" applyBorder="1" applyAlignment="1">
      <alignment horizontal="center"/>
    </xf>
    <xf numFmtId="3" fontId="3" fillId="7" borderId="30" xfId="0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right" wrapText="1"/>
    </xf>
    <xf numFmtId="3" fontId="3" fillId="8" borderId="0" xfId="0" applyNumberFormat="1" applyFont="1" applyFill="1" applyBorder="1" applyAlignment="1">
      <alignment horizontal="center"/>
    </xf>
    <xf numFmtId="3" fontId="3" fillId="8" borderId="0" xfId="1" applyNumberFormat="1" applyFont="1" applyFill="1" applyBorder="1" applyAlignment="1">
      <alignment horizontal="center"/>
    </xf>
    <xf numFmtId="3" fontId="3" fillId="7" borderId="33" xfId="1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right"/>
    </xf>
    <xf numFmtId="3" fontId="3" fillId="7" borderId="45" xfId="0" applyNumberFormat="1" applyFont="1" applyFill="1" applyBorder="1" applyAlignment="1">
      <alignment horizontal="center"/>
    </xf>
    <xf numFmtId="0" fontId="11" fillId="7" borderId="50" xfId="0" applyFont="1" applyFill="1" applyBorder="1" applyAlignment="1">
      <alignment horizontal="center" vertical="center"/>
    </xf>
    <xf numFmtId="0" fontId="12" fillId="9" borderId="0" xfId="0" applyFont="1" applyFill="1"/>
    <xf numFmtId="0" fontId="13" fillId="10" borderId="52" xfId="0" applyFont="1" applyFill="1" applyBorder="1" applyAlignment="1">
      <alignment horizontal="center"/>
    </xf>
    <xf numFmtId="0" fontId="0" fillId="0" borderId="52" xfId="0" applyBorder="1"/>
    <xf numFmtId="3" fontId="14" fillId="0" borderId="52" xfId="0" applyNumberFormat="1" applyFont="1" applyBorder="1" applyAlignment="1">
      <alignment horizontal="center"/>
    </xf>
    <xf numFmtId="3" fontId="14" fillId="0" borderId="52" xfId="0" applyNumberFormat="1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5" fillId="0" borderId="52" xfId="0" applyFont="1" applyBorder="1"/>
    <xf numFmtId="0" fontId="16" fillId="7" borderId="52" xfId="0" applyFont="1" applyFill="1" applyBorder="1" applyAlignment="1">
      <alignment horizontal="right"/>
    </xf>
    <xf numFmtId="3" fontId="17" fillId="7" borderId="52" xfId="0" applyNumberFormat="1" applyFont="1" applyFill="1" applyBorder="1" applyAlignment="1">
      <alignment horizontal="center"/>
    </xf>
    <xf numFmtId="3" fontId="3" fillId="7" borderId="33" xfId="0" applyNumberFormat="1" applyFont="1" applyFill="1" applyBorder="1" applyAlignment="1">
      <alignment horizontal="center"/>
    </xf>
    <xf numFmtId="3" fontId="4" fillId="7" borderId="28" xfId="1" applyNumberFormat="1" applyFont="1" applyFill="1" applyBorder="1" applyAlignment="1">
      <alignment horizontal="center"/>
    </xf>
    <xf numFmtId="3" fontId="4" fillId="7" borderId="27" xfId="1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wrapText="1"/>
    </xf>
    <xf numFmtId="0" fontId="3" fillId="7" borderId="3" xfId="0" applyFont="1" applyFill="1" applyBorder="1"/>
    <xf numFmtId="164" fontId="3" fillId="7" borderId="10" xfId="1" applyNumberFormat="1" applyFont="1" applyFill="1" applyBorder="1"/>
    <xf numFmtId="3" fontId="3" fillId="7" borderId="13" xfId="1" applyNumberFormat="1" applyFont="1" applyFill="1" applyBorder="1" applyAlignment="1">
      <alignment horizontal="center" vertical="center"/>
    </xf>
    <xf numFmtId="3" fontId="3" fillId="7" borderId="33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" fontId="3" fillId="4" borderId="48" xfId="0" applyNumberFormat="1" applyFont="1" applyFill="1" applyBorder="1" applyAlignment="1">
      <alignment horizontal="center" wrapText="1"/>
    </xf>
    <xf numFmtId="3" fontId="3" fillId="4" borderId="58" xfId="0" applyNumberFormat="1" applyFont="1" applyFill="1" applyBorder="1" applyAlignment="1">
      <alignment horizontal="center" wrapText="1"/>
    </xf>
    <xf numFmtId="3" fontId="3" fillId="4" borderId="55" xfId="0" applyNumberFormat="1" applyFont="1" applyFill="1" applyBorder="1" applyAlignment="1">
      <alignment horizontal="center" wrapText="1"/>
    </xf>
    <xf numFmtId="1" fontId="3" fillId="6" borderId="48" xfId="0" applyNumberFormat="1" applyFont="1" applyFill="1" applyBorder="1" applyAlignment="1">
      <alignment horizontal="center" wrapText="1"/>
    </xf>
    <xf numFmtId="1" fontId="3" fillId="6" borderId="58" xfId="0" applyNumberFormat="1" applyFont="1" applyFill="1" applyBorder="1" applyAlignment="1">
      <alignment horizontal="center" wrapText="1"/>
    </xf>
    <xf numFmtId="1" fontId="3" fillId="6" borderId="49" xfId="0" applyNumberFormat="1" applyFont="1" applyFill="1" applyBorder="1" applyAlignment="1">
      <alignment horizontal="center" wrapText="1"/>
    </xf>
    <xf numFmtId="164" fontId="3" fillId="5" borderId="48" xfId="1" applyNumberFormat="1" applyFont="1" applyFill="1" applyBorder="1" applyAlignment="1">
      <alignment horizontal="center" wrapText="1"/>
    </xf>
    <xf numFmtId="164" fontId="3" fillId="5" borderId="58" xfId="1" applyNumberFormat="1" applyFont="1" applyFill="1" applyBorder="1" applyAlignment="1">
      <alignment horizontal="center" wrapText="1"/>
    </xf>
    <xf numFmtId="164" fontId="3" fillId="5" borderId="55" xfId="1" applyNumberFormat="1" applyFont="1" applyFill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1" fontId="3" fillId="2" borderId="56" xfId="0" applyNumberFormat="1" applyFont="1" applyFill="1" applyBorder="1" applyAlignment="1">
      <alignment horizontal="center" vertical="center"/>
    </xf>
    <xf numFmtId="1" fontId="3" fillId="2" borderId="53" xfId="0" applyNumberFormat="1" applyFont="1" applyFill="1" applyBorder="1" applyAlignment="1">
      <alignment horizontal="center" vertical="center"/>
    </xf>
    <xf numFmtId="3" fontId="3" fillId="2" borderId="48" xfId="0" applyNumberFormat="1" applyFont="1" applyFill="1" applyBorder="1" applyAlignment="1">
      <alignment horizontal="center" vertical="center"/>
    </xf>
    <xf numFmtId="3" fontId="3" fillId="2" borderId="55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3" fontId="3" fillId="2" borderId="64" xfId="0" applyNumberFormat="1" applyFont="1" applyFill="1" applyBorder="1" applyAlignment="1">
      <alignment horizontal="center" vertical="center"/>
    </xf>
    <xf numFmtId="3" fontId="3" fillId="2" borderId="49" xfId="0" applyNumberFormat="1" applyFont="1" applyFill="1" applyBorder="1" applyAlignment="1">
      <alignment horizontal="center" vertical="center"/>
    </xf>
    <xf numFmtId="3" fontId="3" fillId="2" borderId="65" xfId="0" applyNumberFormat="1" applyFont="1" applyFill="1" applyBorder="1" applyAlignment="1">
      <alignment horizontal="center" vertical="center"/>
    </xf>
    <xf numFmtId="3" fontId="3" fillId="2" borderId="51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3" fontId="3" fillId="2" borderId="56" xfId="0" applyNumberFormat="1" applyFont="1" applyFill="1" applyBorder="1" applyAlignment="1">
      <alignment horizontal="center" vertical="center"/>
    </xf>
    <xf numFmtId="3" fontId="3" fillId="2" borderId="5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/>
    </xf>
    <xf numFmtId="164" fontId="3" fillId="0" borderId="48" xfId="1" applyNumberFormat="1" applyFont="1" applyFill="1" applyBorder="1" applyAlignment="1">
      <alignment horizontal="center" vertical="center" wrapText="1"/>
    </xf>
    <xf numFmtId="164" fontId="3" fillId="0" borderId="55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164" fontId="3" fillId="0" borderId="26" xfId="1" applyNumberFormat="1" applyFont="1" applyFill="1" applyBorder="1" applyAlignment="1">
      <alignment horizontal="center" vertical="center" wrapText="1"/>
    </xf>
    <xf numFmtId="3" fontId="3" fillId="0" borderId="66" xfId="1" applyNumberFormat="1" applyFont="1" applyBorder="1" applyAlignment="1">
      <alignment horizontal="center" vertical="center"/>
    </xf>
    <xf numFmtId="3" fontId="3" fillId="0" borderId="68" xfId="1" applyNumberFormat="1" applyFont="1" applyBorder="1" applyAlignment="1">
      <alignment horizontal="center" vertical="center"/>
    </xf>
    <xf numFmtId="3" fontId="3" fillId="7" borderId="18" xfId="1" applyNumberFormat="1" applyFont="1" applyFill="1" applyBorder="1" applyAlignment="1">
      <alignment horizontal="center" vertical="center"/>
    </xf>
    <xf numFmtId="3" fontId="3" fillId="7" borderId="69" xfId="1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3" fontId="3" fillId="7" borderId="37" xfId="0" applyNumberFormat="1" applyFont="1" applyFill="1" applyBorder="1" applyAlignment="1" applyProtection="1">
      <alignment horizontal="center" vertical="center"/>
      <protection locked="0"/>
    </xf>
    <xf numFmtId="3" fontId="3" fillId="7" borderId="35" xfId="0" applyNumberFormat="1" applyFont="1" applyFill="1" applyBorder="1" applyAlignment="1" applyProtection="1">
      <alignment horizontal="center" vertical="center"/>
      <protection locked="0"/>
    </xf>
    <xf numFmtId="3" fontId="3" fillId="7" borderId="54" xfId="0" applyNumberFormat="1" applyFont="1" applyFill="1" applyBorder="1" applyAlignment="1" applyProtection="1">
      <alignment horizontal="center" vertical="center"/>
      <protection locked="0"/>
    </xf>
    <xf numFmtId="3" fontId="3" fillId="7" borderId="69" xfId="0" applyNumberFormat="1" applyFont="1" applyFill="1" applyBorder="1" applyAlignment="1" applyProtection="1">
      <alignment horizontal="center" vertical="center"/>
      <protection locked="0"/>
    </xf>
    <xf numFmtId="3" fontId="3" fillId="7" borderId="37" xfId="3" applyNumberFormat="1" applyFont="1" applyFill="1" applyBorder="1" applyAlignment="1" applyProtection="1">
      <alignment horizontal="center" vertical="center"/>
      <protection locked="0"/>
    </xf>
    <xf numFmtId="3" fontId="3" fillId="7" borderId="50" xfId="3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3" fontId="3" fillId="4" borderId="56" xfId="0" applyNumberFormat="1" applyFont="1" applyFill="1" applyBorder="1" applyAlignment="1">
      <alignment horizontal="center" wrapText="1"/>
    </xf>
    <xf numFmtId="3" fontId="3" fillId="4" borderId="61" xfId="0" applyNumberFormat="1" applyFont="1" applyFill="1" applyBorder="1" applyAlignment="1">
      <alignment horizontal="center" wrapText="1"/>
    </xf>
    <xf numFmtId="3" fontId="3" fillId="4" borderId="53" xfId="0" applyNumberFormat="1" applyFont="1" applyFill="1" applyBorder="1" applyAlignment="1">
      <alignment horizontal="center" wrapText="1"/>
    </xf>
    <xf numFmtId="1" fontId="3" fillId="6" borderId="56" xfId="0" applyNumberFormat="1" applyFont="1" applyFill="1" applyBorder="1" applyAlignment="1">
      <alignment horizontal="center" wrapText="1"/>
    </xf>
    <xf numFmtId="1" fontId="3" fillId="6" borderId="61" xfId="0" applyNumberFormat="1" applyFont="1" applyFill="1" applyBorder="1" applyAlignment="1">
      <alignment horizontal="center" wrapText="1"/>
    </xf>
    <xf numFmtId="1" fontId="3" fillId="6" borderId="53" xfId="0" applyNumberFormat="1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29" xfId="1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3" fontId="3" fillId="0" borderId="29" xfId="0" applyNumberFormat="1" applyFont="1" applyBorder="1" applyAlignment="1">
      <alignment horizontal="center" wrapText="1"/>
    </xf>
    <xf numFmtId="3" fontId="3" fillId="0" borderId="0" xfId="3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-library-administration/STATISTICS/2020-2021%20YTD%20STATISTICS/2020-2021%20COLLECTION%20ST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-library-administration/STATISTICS/2019-2020%20YTD%20STATISTICS/2019-2020%20COLLECTION%20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 &amp; BOUND PERIODICALS "/>
      <sheetName val="EBOOK PACKAGES COUNT"/>
      <sheetName val="EBOOK PACKAGES AND STAND ALONE"/>
      <sheetName val="AUDIO-VISUAL"/>
      <sheetName val="MICROFORM"/>
    </sheetNames>
    <sheetDataSet>
      <sheetData sheetId="0">
        <row r="9">
          <cell r="J9">
            <v>413036</v>
          </cell>
        </row>
        <row r="20">
          <cell r="H20">
            <v>219742</v>
          </cell>
          <cell r="I20">
            <v>14086</v>
          </cell>
          <cell r="J20">
            <v>413036</v>
          </cell>
          <cell r="K20">
            <v>646864</v>
          </cell>
        </row>
      </sheetData>
      <sheetData sheetId="1" refreshError="1"/>
      <sheetData sheetId="2" refreshError="1"/>
      <sheetData sheetId="3">
        <row r="20">
          <cell r="F20">
            <v>3639</v>
          </cell>
          <cell r="G20">
            <v>226</v>
          </cell>
          <cell r="H20">
            <v>3865</v>
          </cell>
        </row>
        <row r="41">
          <cell r="F41">
            <v>7034</v>
          </cell>
          <cell r="G41">
            <v>148</v>
          </cell>
          <cell r="H41">
            <v>7182</v>
          </cell>
        </row>
      </sheetData>
      <sheetData sheetId="4">
        <row r="20">
          <cell r="F20">
            <v>19486</v>
          </cell>
        </row>
        <row r="41">
          <cell r="F41">
            <v>1481107</v>
          </cell>
          <cell r="G41">
            <v>89</v>
          </cell>
          <cell r="H41">
            <v>1481196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 &amp; BOUND PERIODICALS "/>
      <sheetName val="EBOOK PACKAGES COUNT"/>
      <sheetName val="AUDIO-VISUAL"/>
      <sheetName val="MICROFORM"/>
      <sheetName val="ACRL Statistics"/>
    </sheetNames>
    <sheetDataSet>
      <sheetData sheetId="0"/>
      <sheetData sheetId="1"/>
      <sheetData sheetId="2">
        <row r="20">
          <cell r="F20">
            <v>3639</v>
          </cell>
        </row>
      </sheetData>
      <sheetData sheetId="3">
        <row r="20">
          <cell r="F20">
            <v>19483</v>
          </cell>
          <cell r="G20">
            <v>0</v>
          </cell>
          <cell r="H20">
            <v>19483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2"/>
  <sheetViews>
    <sheetView tabSelected="1" topLeftCell="A4" zoomScale="80" zoomScaleNormal="80" zoomScaleSheetLayoutView="100" workbookViewId="0">
      <selection activeCell="A11" sqref="A11:K11"/>
    </sheetView>
  </sheetViews>
  <sheetFormatPr defaultColWidth="17.7109375" defaultRowHeight="15.75" x14ac:dyDescent="0.25"/>
  <cols>
    <col min="1" max="1" width="17.7109375" style="8"/>
    <col min="2" max="3" width="17.7109375" style="21"/>
    <col min="4" max="4" width="17.7109375" style="2"/>
    <col min="5" max="6" width="17.7109375" style="23"/>
    <col min="7" max="7" width="17.7109375" style="2"/>
    <col min="8" max="8" width="17.7109375" style="4"/>
    <col min="9" max="10" width="17.7109375" style="22"/>
    <col min="11" max="11" width="17.7109375" style="4"/>
    <col min="12" max="16384" width="17.7109375" style="2"/>
  </cols>
  <sheetData>
    <row r="1" spans="1:13" s="3" customFormat="1" ht="18" x14ac:dyDescent="0.25">
      <c r="A1" s="145" t="s">
        <v>15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3" s="3" customFormat="1" ht="18" x14ac:dyDescent="0.25">
      <c r="A2" s="145" t="s">
        <v>29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3" s="3" customFormat="1" ht="18" x14ac:dyDescent="0.25">
      <c r="A3" s="145" t="s">
        <v>101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3" ht="19.5" thickBot="1" x14ac:dyDescent="0.35">
      <c r="A4" s="145" t="s">
        <v>34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3" s="8" customFormat="1" ht="16.5" thickBot="1" x14ac:dyDescent="0.3">
      <c r="A5" s="72"/>
      <c r="B5" s="202" t="s">
        <v>31</v>
      </c>
      <c r="C5" s="203"/>
      <c r="D5" s="204"/>
      <c r="E5" s="205" t="s">
        <v>32</v>
      </c>
      <c r="F5" s="206"/>
      <c r="G5" s="207"/>
      <c r="H5" s="153" t="s">
        <v>50</v>
      </c>
      <c r="I5" s="154"/>
      <c r="J5" s="154"/>
      <c r="K5" s="155"/>
      <c r="L5" s="1"/>
    </row>
    <row r="6" spans="1:13" s="8" customFormat="1" ht="63.75" thickBot="1" x14ac:dyDescent="0.3">
      <c r="A6" s="68"/>
      <c r="B6" s="70" t="s">
        <v>0</v>
      </c>
      <c r="C6" s="76" t="s">
        <v>1</v>
      </c>
      <c r="D6" s="77" t="s">
        <v>44</v>
      </c>
      <c r="E6" s="74" t="s">
        <v>0</v>
      </c>
      <c r="F6" s="75" t="s">
        <v>1</v>
      </c>
      <c r="G6" s="71" t="s">
        <v>44</v>
      </c>
      <c r="H6" s="83" t="s">
        <v>0</v>
      </c>
      <c r="I6" s="84" t="s">
        <v>1</v>
      </c>
      <c r="J6" s="85" t="s">
        <v>94</v>
      </c>
      <c r="K6" s="86" t="s">
        <v>57</v>
      </c>
      <c r="L6" s="7"/>
    </row>
    <row r="7" spans="1:13" ht="16.5" thickBot="1" x14ac:dyDescent="0.3">
      <c r="A7" s="73" t="s">
        <v>2</v>
      </c>
      <c r="B7" s="199" t="s">
        <v>60</v>
      </c>
      <c r="C7" s="200"/>
      <c r="D7" s="200"/>
      <c r="E7" s="200"/>
      <c r="F7" s="200"/>
      <c r="G7" s="201"/>
      <c r="H7" s="105">
        <v>391016</v>
      </c>
      <c r="I7" s="106">
        <v>15493</v>
      </c>
      <c r="J7" s="106">
        <f>'[1]BOOKS &amp; BOUND PERIODICALS '!J9</f>
        <v>413036</v>
      </c>
      <c r="K7" s="107"/>
      <c r="L7" s="14"/>
    </row>
    <row r="8" spans="1:13" ht="16.5" thickBot="1" x14ac:dyDescent="0.3">
      <c r="A8" s="19" t="s">
        <v>97</v>
      </c>
      <c r="B8" s="69">
        <v>431</v>
      </c>
      <c r="C8" s="88">
        <v>7</v>
      </c>
      <c r="D8" s="89">
        <v>0</v>
      </c>
      <c r="E8" s="90">
        <v>34</v>
      </c>
      <c r="F8" s="91">
        <v>0</v>
      </c>
      <c r="G8" s="92">
        <v>0</v>
      </c>
      <c r="H8" s="111">
        <f>H7+B8-E8</f>
        <v>391413</v>
      </c>
      <c r="I8" s="112">
        <f>I7+C8-F8</f>
        <v>15500</v>
      </c>
      <c r="J8" s="113">
        <f>J7+D8-G8</f>
        <v>413036</v>
      </c>
      <c r="K8" s="114">
        <f t="shared" ref="K8:K9" si="0">SUM(H8:J8)</f>
        <v>819949</v>
      </c>
      <c r="L8" s="18"/>
    </row>
    <row r="9" spans="1:13" s="8" customFormat="1" ht="16.5" thickBot="1" x14ac:dyDescent="0.3">
      <c r="A9" s="118" t="s">
        <v>17</v>
      </c>
      <c r="B9" s="115">
        <f>B8</f>
        <v>431</v>
      </c>
      <c r="C9" s="116">
        <f t="shared" ref="C9:G9" si="1">SUM(C8:C8)</f>
        <v>7</v>
      </c>
      <c r="D9" s="117">
        <f t="shared" si="1"/>
        <v>0</v>
      </c>
      <c r="E9" s="115">
        <f t="shared" si="1"/>
        <v>34</v>
      </c>
      <c r="F9" s="106">
        <f t="shared" si="1"/>
        <v>0</v>
      </c>
      <c r="G9" s="107">
        <f t="shared" si="1"/>
        <v>0</v>
      </c>
      <c r="H9" s="105">
        <v>391413</v>
      </c>
      <c r="I9" s="105">
        <v>16500</v>
      </c>
      <c r="J9" s="105">
        <f>J7+D9-G9</f>
        <v>413036</v>
      </c>
      <c r="K9" s="107">
        <f t="shared" si="0"/>
        <v>820949</v>
      </c>
      <c r="M9" s="95"/>
    </row>
    <row r="10" spans="1:13" s="8" customFormat="1" ht="16.5" thickBot="1" x14ac:dyDescent="0.3">
      <c r="A10" s="119"/>
      <c r="B10" s="120"/>
      <c r="C10" s="120"/>
      <c r="D10" s="120"/>
      <c r="E10" s="120"/>
      <c r="F10" s="121"/>
      <c r="G10" s="121"/>
      <c r="H10" s="121"/>
      <c r="I10" s="121"/>
      <c r="J10" s="121"/>
      <c r="K10" s="121"/>
      <c r="M10" s="95"/>
    </row>
    <row r="11" spans="1:13" x14ac:dyDescent="0.25">
      <c r="A11" s="143" t="s">
        <v>33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</row>
    <row r="12" spans="1:13" s="3" customFormat="1" ht="18" x14ac:dyDescent="0.25">
      <c r="A12" s="145" t="s">
        <v>15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</row>
    <row r="13" spans="1:13" s="3" customFormat="1" ht="18" x14ac:dyDescent="0.25">
      <c r="A13" s="145" t="s">
        <v>29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</row>
    <row r="14" spans="1:13" s="3" customFormat="1" ht="18" x14ac:dyDescent="0.25">
      <c r="A14" s="145" t="s">
        <v>96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1:13" s="36" customFormat="1" ht="16.5" customHeight="1" thickBot="1" x14ac:dyDescent="0.35">
      <c r="A15" s="145" t="s">
        <v>35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</row>
    <row r="16" spans="1:13" s="8" customFormat="1" ht="16.5" customHeight="1" x14ac:dyDescent="0.25">
      <c r="A16" s="72"/>
      <c r="B16" s="147" t="s">
        <v>21</v>
      </c>
      <c r="C16" s="148"/>
      <c r="D16" s="149"/>
      <c r="E16" s="150" t="s">
        <v>32</v>
      </c>
      <c r="F16" s="151"/>
      <c r="G16" s="152"/>
      <c r="H16" s="153" t="s">
        <v>50</v>
      </c>
      <c r="I16" s="154"/>
      <c r="J16" s="154"/>
      <c r="K16" s="155"/>
    </row>
    <row r="17" spans="1:21" s="8" customFormat="1" ht="63.75" thickBot="1" x14ac:dyDescent="0.3">
      <c r="A17" s="68"/>
      <c r="B17" s="78" t="s">
        <v>0</v>
      </c>
      <c r="C17" s="79" t="s">
        <v>1</v>
      </c>
      <c r="D17" s="80" t="s">
        <v>44</v>
      </c>
      <c r="E17" s="81" t="s">
        <v>0</v>
      </c>
      <c r="F17" s="82" t="s">
        <v>1</v>
      </c>
      <c r="G17" s="87" t="s">
        <v>44</v>
      </c>
      <c r="H17" s="83" t="s">
        <v>0</v>
      </c>
      <c r="I17" s="84" t="s">
        <v>1</v>
      </c>
      <c r="J17" s="84" t="s">
        <v>94</v>
      </c>
      <c r="K17" s="86" t="s">
        <v>57</v>
      </c>
    </row>
    <row r="18" spans="1:21" s="8" customFormat="1" ht="16.5" thickBot="1" x14ac:dyDescent="0.3">
      <c r="A18" s="73" t="s">
        <v>2</v>
      </c>
      <c r="B18" s="156" t="s">
        <v>60</v>
      </c>
      <c r="C18" s="156"/>
      <c r="D18" s="156"/>
      <c r="E18" s="156"/>
      <c r="F18" s="156"/>
      <c r="G18" s="157"/>
      <c r="H18" s="105">
        <f>'[1]BOOKS &amp; BOUND PERIODICALS '!H20</f>
        <v>219742</v>
      </c>
      <c r="I18" s="105">
        <f>'[1]BOOKS &amp; BOUND PERIODICALS '!I20</f>
        <v>14086</v>
      </c>
      <c r="J18" s="105">
        <f>'[1]BOOKS &amp; BOUND PERIODICALS '!J20</f>
        <v>413036</v>
      </c>
      <c r="K18" s="105">
        <f>'[1]BOOKS &amp; BOUND PERIODICALS '!K20</f>
        <v>646864</v>
      </c>
      <c r="M18" s="95"/>
    </row>
    <row r="19" spans="1:21" ht="16.5" thickBot="1" x14ac:dyDescent="0.3">
      <c r="A19" s="19" t="s">
        <v>14</v>
      </c>
      <c r="B19" s="69">
        <v>259</v>
      </c>
      <c r="C19" s="88">
        <v>4</v>
      </c>
      <c r="D19" s="93">
        <v>0</v>
      </c>
      <c r="E19" s="90">
        <v>522</v>
      </c>
      <c r="F19" s="91">
        <v>81</v>
      </c>
      <c r="G19" s="94">
        <v>0</v>
      </c>
      <c r="H19" s="111">
        <f>H18+B19-E19</f>
        <v>219479</v>
      </c>
      <c r="I19" s="112">
        <f>I18+C19-F19</f>
        <v>14009</v>
      </c>
      <c r="J19" s="113">
        <v>0</v>
      </c>
      <c r="K19" s="114">
        <f t="shared" ref="K19" si="2">SUM(H19:J19)</f>
        <v>233488</v>
      </c>
      <c r="M19" s="21"/>
    </row>
    <row r="20" spans="1:21" ht="16.5" thickBot="1" x14ac:dyDescent="0.3">
      <c r="A20" s="123" t="s">
        <v>17</v>
      </c>
      <c r="B20" s="115">
        <f t="shared" ref="B20:G20" si="3">SUM(B19:B19)</f>
        <v>259</v>
      </c>
      <c r="C20" s="116">
        <f t="shared" si="3"/>
        <v>4</v>
      </c>
      <c r="D20" s="124">
        <f t="shared" si="3"/>
        <v>0</v>
      </c>
      <c r="E20" s="115">
        <f t="shared" si="3"/>
        <v>522</v>
      </c>
      <c r="F20" s="116">
        <f t="shared" si="3"/>
        <v>81</v>
      </c>
      <c r="G20" s="117">
        <f t="shared" si="3"/>
        <v>0</v>
      </c>
      <c r="H20" s="122">
        <f>H18+B20-E20</f>
        <v>219479</v>
      </c>
      <c r="I20" s="106">
        <f>I18+C20-F20</f>
        <v>14009</v>
      </c>
      <c r="J20" s="106">
        <f>G20+D20</f>
        <v>0</v>
      </c>
      <c r="K20" s="107">
        <f>SUM(H20:J20)</f>
        <v>233488</v>
      </c>
      <c r="M20" s="21"/>
    </row>
    <row r="21" spans="1:21" x14ac:dyDescent="0.25">
      <c r="A21" s="143" t="s">
        <v>27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M21" s="21"/>
    </row>
    <row r="22" spans="1:21" s="3" customFormat="1" ht="18" x14ac:dyDescent="0.25"/>
    <row r="23" spans="1:21" s="3" customFormat="1" ht="18" x14ac:dyDescent="0.25">
      <c r="A23" s="176" t="s">
        <v>51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</row>
    <row r="24" spans="1:21" ht="18" x14ac:dyDescent="0.2">
      <c r="A24" s="176" t="s">
        <v>52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</row>
    <row r="25" spans="1:21" ht="18" x14ac:dyDescent="0.2">
      <c r="A25" s="176" t="s">
        <v>96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21" s="8" customFormat="1" ht="15.75" customHeight="1" x14ac:dyDescent="0.25">
      <c r="A26" s="176" t="s">
        <v>23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21" s="49" customFormat="1" ht="18.75" thickBot="1" x14ac:dyDescent="0.3">
      <c r="A27" s="176" t="s">
        <v>61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21" s="48" customFormat="1" ht="16.5" customHeight="1" thickBot="1" x14ac:dyDescent="0.25">
      <c r="A28" s="99"/>
      <c r="B28" s="188" t="s">
        <v>24</v>
      </c>
      <c r="C28" s="189"/>
      <c r="D28" s="189"/>
      <c r="E28" s="190"/>
      <c r="F28" s="188" t="s">
        <v>25</v>
      </c>
      <c r="G28" s="190"/>
      <c r="H28" s="191" t="s">
        <v>26</v>
      </c>
      <c r="I28" s="192"/>
      <c r="J28" s="177" t="s">
        <v>58</v>
      </c>
      <c r="K28" s="178"/>
    </row>
    <row r="29" spans="1:21" s="50" customFormat="1" ht="63.75" thickBot="1" x14ac:dyDescent="0.25">
      <c r="A29" s="100"/>
      <c r="B29" s="54" t="s">
        <v>41</v>
      </c>
      <c r="C29" s="55" t="s">
        <v>48</v>
      </c>
      <c r="D29" s="56" t="s">
        <v>53</v>
      </c>
      <c r="E29" s="57" t="s">
        <v>49</v>
      </c>
      <c r="F29" s="58" t="s">
        <v>0</v>
      </c>
      <c r="G29" s="59" t="s">
        <v>1</v>
      </c>
      <c r="H29" s="54" t="s">
        <v>42</v>
      </c>
      <c r="I29" s="55" t="s">
        <v>43</v>
      </c>
      <c r="J29" s="179"/>
      <c r="K29" s="180"/>
    </row>
    <row r="30" spans="1:21" x14ac:dyDescent="0.2">
      <c r="A30" s="100" t="s">
        <v>54</v>
      </c>
      <c r="B30" s="60">
        <v>0</v>
      </c>
      <c r="C30" s="61">
        <v>0</v>
      </c>
      <c r="D30" s="62">
        <v>0</v>
      </c>
      <c r="E30" s="63">
        <v>0</v>
      </c>
      <c r="F30" s="64">
        <v>0</v>
      </c>
      <c r="G30" s="65">
        <v>0</v>
      </c>
      <c r="H30" s="66">
        <v>0</v>
      </c>
      <c r="I30" s="101">
        <v>0</v>
      </c>
      <c r="J30" s="181">
        <f>SUM(B30:I30)</f>
        <v>0</v>
      </c>
      <c r="K30" s="182"/>
    </row>
    <row r="31" spans="1:21" x14ac:dyDescent="0.2">
      <c r="A31" s="125" t="s">
        <v>54</v>
      </c>
      <c r="B31" s="193">
        <f>SUM(B30:C30)</f>
        <v>0</v>
      </c>
      <c r="C31" s="194"/>
      <c r="D31" s="195">
        <f>SUM(D30:E30)</f>
        <v>0</v>
      </c>
      <c r="E31" s="196"/>
      <c r="F31" s="193">
        <f>SUM(F30:G30)</f>
        <v>0</v>
      </c>
      <c r="G31" s="194"/>
      <c r="H31" s="197">
        <f>SUM(H30:I30)</f>
        <v>0</v>
      </c>
      <c r="I31" s="198"/>
      <c r="J31" s="183">
        <f>SUM(B31:I31)</f>
        <v>0</v>
      </c>
      <c r="K31" s="184"/>
    </row>
    <row r="32" spans="1:21" x14ac:dyDescent="0.25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7"/>
      <c r="L32" s="4"/>
      <c r="M32" s="8"/>
      <c r="N32" s="21"/>
      <c r="U32" s="22"/>
    </row>
    <row r="33" spans="1:21" ht="15" x14ac:dyDescent="0.2">
      <c r="A33" s="18"/>
      <c r="B33" s="2"/>
      <c r="C33" s="2"/>
      <c r="E33" s="2"/>
      <c r="F33" s="2"/>
      <c r="H33" s="2"/>
      <c r="I33" s="2"/>
      <c r="J33" s="2"/>
      <c r="O33" s="22"/>
    </row>
    <row r="34" spans="1:21" ht="15" x14ac:dyDescent="0.2">
      <c r="A34" s="18"/>
      <c r="B34" s="2"/>
      <c r="C34" s="2"/>
      <c r="E34" s="2"/>
      <c r="F34" s="2"/>
      <c r="H34" s="2"/>
      <c r="I34" s="2"/>
      <c r="J34" s="2"/>
      <c r="O34" s="22"/>
    </row>
    <row r="35" spans="1:21" ht="16.5" thickBot="1" x14ac:dyDescent="0.3">
      <c r="A35" s="144" t="s">
        <v>16</v>
      </c>
      <c r="B35" s="144"/>
      <c r="C35" s="144"/>
      <c r="D35" s="144"/>
      <c r="E35" s="67"/>
      <c r="F35" s="67"/>
      <c r="H35" s="2"/>
      <c r="I35" s="2"/>
      <c r="J35" s="2"/>
      <c r="O35" s="22"/>
    </row>
    <row r="36" spans="1:21" ht="33.75" customHeight="1" thickBot="1" x14ac:dyDescent="0.25">
      <c r="A36" s="96"/>
      <c r="B36" s="158" t="s">
        <v>55</v>
      </c>
      <c r="C36" s="159"/>
      <c r="D36" s="164" t="s">
        <v>56</v>
      </c>
      <c r="E36" s="165"/>
      <c r="F36" s="170" t="s">
        <v>45</v>
      </c>
      <c r="G36" s="171"/>
      <c r="H36" s="172" t="s">
        <v>46</v>
      </c>
      <c r="I36" s="173"/>
      <c r="J36" s="174" t="s">
        <v>47</v>
      </c>
      <c r="K36" s="175"/>
      <c r="L36" s="21"/>
      <c r="S36" s="22"/>
    </row>
    <row r="37" spans="1:21" x14ac:dyDescent="0.25">
      <c r="A37" s="97" t="s">
        <v>18</v>
      </c>
      <c r="B37" s="160">
        <f>H20</f>
        <v>219479</v>
      </c>
      <c r="C37" s="161"/>
      <c r="D37" s="166">
        <f>I20</f>
        <v>14009</v>
      </c>
      <c r="E37" s="167"/>
      <c r="F37" s="160">
        <f>SUM(B37:E37)</f>
        <v>233488</v>
      </c>
      <c r="G37" s="161"/>
      <c r="H37" s="166">
        <f>J20</f>
        <v>0</v>
      </c>
      <c r="I37" s="167"/>
      <c r="J37" s="160">
        <f>SUM(F37:I37)</f>
        <v>233488</v>
      </c>
      <c r="K37" s="161"/>
      <c r="L37" s="4"/>
      <c r="M37" s="8"/>
      <c r="N37" s="21"/>
      <c r="U37" s="22"/>
    </row>
    <row r="38" spans="1:21" ht="16.5" thickBot="1" x14ac:dyDescent="0.3">
      <c r="A38" s="98" t="s">
        <v>19</v>
      </c>
      <c r="B38" s="162">
        <f>H9</f>
        <v>391413</v>
      </c>
      <c r="C38" s="163"/>
      <c r="D38" s="168">
        <f>I9</f>
        <v>16500</v>
      </c>
      <c r="E38" s="169"/>
      <c r="F38" s="162">
        <f>SUM(B38:E38)</f>
        <v>407913</v>
      </c>
      <c r="G38" s="163"/>
      <c r="H38" s="168">
        <f>J9</f>
        <v>413036</v>
      </c>
      <c r="I38" s="169"/>
      <c r="J38" s="162">
        <f>SUM(F38:I38)</f>
        <v>820949</v>
      </c>
      <c r="K38" s="163"/>
      <c r="L38" s="4"/>
      <c r="M38" s="8"/>
      <c r="N38" s="21"/>
      <c r="U38" s="22"/>
    </row>
    <row r="39" spans="1:21" x14ac:dyDescent="0.25">
      <c r="A39" s="51"/>
      <c r="B39"/>
      <c r="C39"/>
      <c r="D39"/>
      <c r="E39"/>
      <c r="F39"/>
      <c r="G39"/>
      <c r="H39"/>
      <c r="I39"/>
      <c r="J39"/>
      <c r="L39" s="4"/>
      <c r="M39" s="8"/>
      <c r="N39" s="21"/>
      <c r="U39" s="22"/>
    </row>
    <row r="40" spans="1:21" x14ac:dyDescent="0.25">
      <c r="A40" s="51"/>
      <c r="B40"/>
      <c r="C40"/>
      <c r="D40"/>
      <c r="E40"/>
      <c r="F40"/>
      <c r="G40"/>
      <c r="H40"/>
      <c r="I40"/>
      <c r="J40"/>
      <c r="L40" s="4"/>
      <c r="M40" s="8"/>
      <c r="N40" s="21"/>
      <c r="U40" s="22"/>
    </row>
    <row r="41" spans="1:21" x14ac:dyDescent="0.25">
      <c r="A41" s="51"/>
      <c r="B41"/>
      <c r="C41"/>
      <c r="D41"/>
      <c r="E41"/>
      <c r="F41"/>
      <c r="G41"/>
      <c r="H41"/>
      <c r="I41"/>
      <c r="J41"/>
      <c r="L41" s="4"/>
      <c r="M41" s="8"/>
      <c r="N41" s="21"/>
      <c r="U41" s="22"/>
    </row>
    <row r="42" spans="1:21" x14ac:dyDescent="0.25">
      <c r="A42" s="51"/>
      <c r="B42"/>
      <c r="C42"/>
      <c r="D42"/>
      <c r="E42"/>
      <c r="F42"/>
      <c r="G42"/>
      <c r="H42"/>
      <c r="I42"/>
      <c r="J42"/>
      <c r="L42" s="4"/>
      <c r="M42" s="8"/>
      <c r="N42" s="21"/>
      <c r="U42" s="22"/>
    </row>
    <row r="43" spans="1:21" x14ac:dyDescent="0.25">
      <c r="A43" s="51"/>
      <c r="B43"/>
      <c r="C43"/>
      <c r="D43"/>
      <c r="E43"/>
      <c r="F43"/>
      <c r="G43"/>
      <c r="H43"/>
      <c r="I43"/>
      <c r="J43"/>
      <c r="L43" s="4"/>
      <c r="M43" s="8"/>
      <c r="N43" s="21"/>
      <c r="U43" s="22"/>
    </row>
    <row r="44" spans="1:21" x14ac:dyDescent="0.25">
      <c r="A44" s="51"/>
      <c r="B44"/>
      <c r="C44"/>
      <c r="D44"/>
      <c r="E44"/>
      <c r="F44"/>
      <c r="G44"/>
      <c r="H44"/>
      <c r="I44"/>
      <c r="J44"/>
      <c r="L44" s="4"/>
      <c r="M44" s="8"/>
      <c r="N44" s="21"/>
      <c r="U44" s="22"/>
    </row>
    <row r="45" spans="1:21" x14ac:dyDescent="0.25">
      <c r="A45" s="51"/>
      <c r="B45"/>
      <c r="C45"/>
      <c r="D45"/>
      <c r="E45"/>
      <c r="F45"/>
      <c r="G45"/>
      <c r="H45"/>
      <c r="I45"/>
      <c r="J45"/>
      <c r="L45" s="4"/>
      <c r="M45" s="8"/>
      <c r="N45" s="21"/>
      <c r="U45" s="22"/>
    </row>
    <row r="46" spans="1:21" x14ac:dyDescent="0.25">
      <c r="A46" s="51"/>
      <c r="B46"/>
      <c r="C46"/>
      <c r="D46"/>
      <c r="E46"/>
      <c r="F46"/>
      <c r="G46"/>
      <c r="H46"/>
      <c r="I46"/>
      <c r="J46"/>
      <c r="L46" s="4"/>
      <c r="M46" s="8"/>
      <c r="N46" s="21"/>
      <c r="U46" s="22"/>
    </row>
    <row r="47" spans="1:21" x14ac:dyDescent="0.25">
      <c r="A47" s="51"/>
      <c r="B47"/>
      <c r="C47"/>
      <c r="D47"/>
      <c r="E47"/>
      <c r="F47"/>
      <c r="G47"/>
      <c r="H47"/>
      <c r="I47"/>
      <c r="J47"/>
      <c r="L47" s="4"/>
      <c r="M47" s="8"/>
      <c r="N47" s="21"/>
      <c r="U47" s="22"/>
    </row>
    <row r="48" spans="1:21" x14ac:dyDescent="0.25">
      <c r="A48" s="51"/>
      <c r="B48"/>
      <c r="C48"/>
      <c r="D48"/>
      <c r="E48"/>
      <c r="F48"/>
      <c r="G48"/>
      <c r="H48"/>
      <c r="I48"/>
      <c r="J48"/>
      <c r="L48" s="4"/>
      <c r="M48" s="8"/>
      <c r="N48" s="21"/>
      <c r="U48" s="22"/>
    </row>
    <row r="49" spans="1:21" x14ac:dyDescent="0.25">
      <c r="A49" s="51"/>
      <c r="B49"/>
      <c r="C49"/>
      <c r="D49"/>
      <c r="E49"/>
      <c r="F49"/>
      <c r="G49"/>
      <c r="H49"/>
      <c r="I49"/>
      <c r="J49"/>
      <c r="L49" s="4"/>
      <c r="M49" s="8"/>
      <c r="N49" s="21"/>
      <c r="U49" s="22"/>
    </row>
    <row r="50" spans="1:21" x14ac:dyDescent="0.25">
      <c r="A50" s="51"/>
      <c r="B50"/>
      <c r="C50"/>
      <c r="D50"/>
      <c r="E50"/>
      <c r="F50"/>
      <c r="G50"/>
      <c r="H50"/>
      <c r="I50"/>
      <c r="J50"/>
      <c r="L50" s="4"/>
      <c r="M50" s="8"/>
      <c r="N50" s="21"/>
      <c r="U50" s="22"/>
    </row>
    <row r="51" spans="1:21" x14ac:dyDescent="0.25">
      <c r="A51" s="51"/>
      <c r="B51"/>
      <c r="C51"/>
      <c r="D51"/>
      <c r="E51"/>
      <c r="F51"/>
      <c r="G51"/>
      <c r="H51"/>
      <c r="I51"/>
      <c r="J51"/>
      <c r="L51" s="4"/>
      <c r="M51" s="8"/>
      <c r="N51" s="21"/>
      <c r="U51" s="22"/>
    </row>
    <row r="52" spans="1:21" x14ac:dyDescent="0.25">
      <c r="A52" s="51"/>
      <c r="B52"/>
      <c r="C52"/>
      <c r="D52"/>
      <c r="E52"/>
      <c r="F52"/>
      <c r="G52"/>
      <c r="H52"/>
      <c r="I52"/>
      <c r="J52"/>
      <c r="L52" s="4"/>
      <c r="M52" s="8"/>
      <c r="N52" s="21"/>
      <c r="U52" s="22"/>
    </row>
    <row r="53" spans="1:21" x14ac:dyDescent="0.25">
      <c r="A53" s="51"/>
      <c r="B53"/>
      <c r="C53"/>
      <c r="D53"/>
      <c r="E53"/>
      <c r="F53"/>
      <c r="G53"/>
      <c r="H53"/>
      <c r="I53"/>
      <c r="J53"/>
      <c r="L53" s="4"/>
      <c r="M53" s="8"/>
      <c r="N53" s="21"/>
      <c r="U53" s="22"/>
    </row>
    <row r="54" spans="1:21" x14ac:dyDescent="0.25">
      <c r="A54" s="51"/>
      <c r="B54"/>
      <c r="C54"/>
      <c r="D54"/>
      <c r="E54"/>
      <c r="F54"/>
      <c r="G54"/>
      <c r="H54"/>
      <c r="I54"/>
      <c r="J54"/>
      <c r="L54" s="4"/>
      <c r="M54" s="8"/>
      <c r="N54" s="21"/>
      <c r="U54" s="22"/>
    </row>
    <row r="55" spans="1:21" x14ac:dyDescent="0.25">
      <c r="A55" s="51"/>
      <c r="B55"/>
      <c r="C55"/>
      <c r="D55"/>
      <c r="E55"/>
      <c r="F55"/>
      <c r="G55"/>
      <c r="H55"/>
      <c r="I55"/>
      <c r="J55"/>
      <c r="L55" s="4"/>
      <c r="M55" s="8"/>
      <c r="N55" s="21"/>
      <c r="U55" s="22"/>
    </row>
    <row r="56" spans="1:21" x14ac:dyDescent="0.25">
      <c r="A56" s="51"/>
      <c r="B56"/>
      <c r="C56"/>
      <c r="D56"/>
      <c r="E56"/>
      <c r="F56"/>
      <c r="G56"/>
      <c r="H56"/>
      <c r="I56"/>
      <c r="J56"/>
      <c r="L56" s="4"/>
      <c r="M56" s="8"/>
      <c r="N56" s="21"/>
      <c r="U56" s="22"/>
    </row>
    <row r="57" spans="1:21" x14ac:dyDescent="0.25">
      <c r="A57" s="51"/>
      <c r="B57"/>
      <c r="C57"/>
      <c r="D57"/>
      <c r="E57"/>
      <c r="F57"/>
      <c r="G57"/>
      <c r="H57"/>
      <c r="I57"/>
      <c r="J57"/>
      <c r="L57" s="4"/>
      <c r="M57" s="8"/>
      <c r="N57" s="21"/>
      <c r="U57" s="22"/>
    </row>
    <row r="58" spans="1:21" x14ac:dyDescent="0.25">
      <c r="A58" s="51"/>
      <c r="B58"/>
      <c r="C58"/>
      <c r="D58"/>
      <c r="E58"/>
      <c r="F58"/>
      <c r="G58"/>
      <c r="H58"/>
      <c r="I58"/>
      <c r="J58"/>
      <c r="L58" s="4"/>
      <c r="M58" s="8"/>
      <c r="N58" s="21"/>
      <c r="U58" s="22"/>
    </row>
    <row r="59" spans="1:21" x14ac:dyDescent="0.25">
      <c r="A59" s="51"/>
      <c r="B59"/>
      <c r="C59"/>
      <c r="D59"/>
      <c r="E59"/>
      <c r="F59"/>
      <c r="G59"/>
      <c r="H59"/>
      <c r="I59"/>
      <c r="J59"/>
      <c r="L59" s="4"/>
      <c r="M59" s="8"/>
      <c r="N59" s="21"/>
      <c r="U59" s="22"/>
    </row>
    <row r="60" spans="1:21" x14ac:dyDescent="0.25">
      <c r="A60" s="51"/>
      <c r="B60"/>
      <c r="C60"/>
      <c r="D60"/>
      <c r="E60"/>
      <c r="F60"/>
      <c r="G60"/>
      <c r="H60"/>
      <c r="I60"/>
      <c r="J60"/>
      <c r="L60" s="4"/>
      <c r="M60" s="8"/>
      <c r="N60" s="21"/>
      <c r="U60" s="22"/>
    </row>
    <row r="61" spans="1:21" ht="16.5" thickBot="1" x14ac:dyDescent="0.3">
      <c r="A61" s="52"/>
      <c r="B61" s="53"/>
      <c r="C61"/>
      <c r="D61"/>
      <c r="E61"/>
      <c r="F61"/>
      <c r="G61"/>
      <c r="H61"/>
      <c r="I61"/>
      <c r="J61"/>
      <c r="L61" s="4"/>
      <c r="M61" s="8"/>
      <c r="N61" s="21"/>
      <c r="U61" s="22"/>
    </row>
    <row r="62" spans="1:21" x14ac:dyDescent="0.25">
      <c r="A62" s="143" t="s">
        <v>28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</row>
  </sheetData>
  <sheetProtection selectLockedCells="1"/>
  <mergeCells count="51">
    <mergeCell ref="B7:G7"/>
    <mergeCell ref="A1:K1"/>
    <mergeCell ref="A2:K2"/>
    <mergeCell ref="A3:K3"/>
    <mergeCell ref="A4:K4"/>
    <mergeCell ref="B5:D5"/>
    <mergeCell ref="E5:G5"/>
    <mergeCell ref="H5:K5"/>
    <mergeCell ref="J28:K29"/>
    <mergeCell ref="J30:K30"/>
    <mergeCell ref="J31:K31"/>
    <mergeCell ref="A32:K32"/>
    <mergeCell ref="A35:D35"/>
    <mergeCell ref="B28:E28"/>
    <mergeCell ref="F28:G28"/>
    <mergeCell ref="H28:I28"/>
    <mergeCell ref="B31:C31"/>
    <mergeCell ref="D31:E31"/>
    <mergeCell ref="F31:G31"/>
    <mergeCell ref="H31:I31"/>
    <mergeCell ref="A23:K23"/>
    <mergeCell ref="A24:K24"/>
    <mergeCell ref="A25:K25"/>
    <mergeCell ref="A26:K26"/>
    <mergeCell ref="A27:K27"/>
    <mergeCell ref="A62:K62"/>
    <mergeCell ref="B36:C36"/>
    <mergeCell ref="B37:C37"/>
    <mergeCell ref="B38:C38"/>
    <mergeCell ref="D36:E36"/>
    <mergeCell ref="D37:E37"/>
    <mergeCell ref="D38:E38"/>
    <mergeCell ref="F37:G37"/>
    <mergeCell ref="F36:G36"/>
    <mergeCell ref="F38:G38"/>
    <mergeCell ref="H36:I36"/>
    <mergeCell ref="H37:I37"/>
    <mergeCell ref="H38:I38"/>
    <mergeCell ref="J37:K37"/>
    <mergeCell ref="J38:K38"/>
    <mergeCell ref="J36:K36"/>
    <mergeCell ref="A11:K11"/>
    <mergeCell ref="B16:D16"/>
    <mergeCell ref="E16:G16"/>
    <mergeCell ref="H16:K16"/>
    <mergeCell ref="B18:G18"/>
    <mergeCell ref="A21:K21"/>
    <mergeCell ref="A12:K12"/>
    <mergeCell ref="A13:K13"/>
    <mergeCell ref="A14:K14"/>
    <mergeCell ref="A15:K15"/>
  </mergeCells>
  <printOptions horizontalCentered="1" verticalCentered="1"/>
  <pageMargins left="0.25" right="0.25" top="0.5" bottom="0.25" header="0.3" footer="0.3"/>
  <pageSetup scale="53" orientation="landscape" horizontalDpi="4294967292" verticalDpi="180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>
      <selection activeCell="A38" sqref="A38"/>
    </sheetView>
  </sheetViews>
  <sheetFormatPr defaultRowHeight="12.75" x14ac:dyDescent="0.2"/>
  <cols>
    <col min="1" max="1" width="66.7109375" customWidth="1"/>
    <col min="2" max="2" width="23.5703125" customWidth="1"/>
    <col min="3" max="3" width="19.28515625" customWidth="1"/>
  </cols>
  <sheetData>
    <row r="1" spans="1:3" x14ac:dyDescent="0.2">
      <c r="A1" s="126" t="s">
        <v>62</v>
      </c>
      <c r="B1" s="127" t="s">
        <v>63</v>
      </c>
      <c r="C1" s="127" t="s">
        <v>64</v>
      </c>
    </row>
    <row r="2" spans="1:3" ht="15" x14ac:dyDescent="0.25">
      <c r="A2" s="128" t="s">
        <v>65</v>
      </c>
      <c r="B2" s="129">
        <v>176795</v>
      </c>
      <c r="C2" s="129"/>
    </row>
    <row r="3" spans="1:3" ht="15" x14ac:dyDescent="0.25">
      <c r="A3" s="128" t="s">
        <v>66</v>
      </c>
      <c r="B3" s="129">
        <v>18992</v>
      </c>
      <c r="C3" s="129"/>
    </row>
    <row r="4" spans="1:3" ht="15" x14ac:dyDescent="0.25">
      <c r="A4" s="128" t="s">
        <v>67</v>
      </c>
      <c r="B4" s="129">
        <v>3652</v>
      </c>
      <c r="C4" s="129"/>
    </row>
    <row r="5" spans="1:3" ht="15" x14ac:dyDescent="0.25">
      <c r="A5" s="128" t="s">
        <v>68</v>
      </c>
      <c r="B5" s="129">
        <v>59454</v>
      </c>
      <c r="C5" s="129"/>
    </row>
    <row r="6" spans="1:3" ht="15" x14ac:dyDescent="0.25">
      <c r="A6" s="128" t="s">
        <v>69</v>
      </c>
      <c r="B6" s="129">
        <v>6104</v>
      </c>
      <c r="C6" s="129"/>
    </row>
    <row r="7" spans="1:3" ht="15" x14ac:dyDescent="0.2">
      <c r="A7" s="128" t="s">
        <v>70</v>
      </c>
      <c r="B7" s="130">
        <v>17825</v>
      </c>
      <c r="C7" s="130"/>
    </row>
    <row r="8" spans="1:3" ht="15" x14ac:dyDescent="0.25">
      <c r="A8" s="128" t="s">
        <v>71</v>
      </c>
      <c r="B8" s="129">
        <v>45280</v>
      </c>
      <c r="C8" s="129"/>
    </row>
    <row r="9" spans="1:3" ht="15" x14ac:dyDescent="0.25">
      <c r="A9" s="128" t="s">
        <v>72</v>
      </c>
      <c r="B9" s="129">
        <v>4404</v>
      </c>
      <c r="C9" s="129"/>
    </row>
    <row r="10" spans="1:3" ht="15" x14ac:dyDescent="0.25">
      <c r="A10" s="128" t="s">
        <v>73</v>
      </c>
      <c r="B10" s="129">
        <v>8390</v>
      </c>
      <c r="C10" s="129"/>
    </row>
    <row r="11" spans="1:3" ht="15" x14ac:dyDescent="0.25">
      <c r="A11" s="128" t="s">
        <v>74</v>
      </c>
      <c r="B11" s="129">
        <v>35300</v>
      </c>
      <c r="C11" s="129"/>
    </row>
    <row r="12" spans="1:3" ht="15" x14ac:dyDescent="0.25">
      <c r="A12" s="128" t="s">
        <v>75</v>
      </c>
      <c r="B12" s="129">
        <v>281872</v>
      </c>
      <c r="C12" s="129"/>
    </row>
    <row r="13" spans="1:3" ht="15" x14ac:dyDescent="0.25">
      <c r="A13" s="128" t="s">
        <v>76</v>
      </c>
      <c r="B13" s="129">
        <v>2588</v>
      </c>
      <c r="C13" s="129"/>
    </row>
    <row r="14" spans="1:3" ht="15" x14ac:dyDescent="0.25">
      <c r="A14" s="128" t="s">
        <v>77</v>
      </c>
      <c r="B14" s="131">
        <v>123</v>
      </c>
      <c r="C14" s="131"/>
    </row>
    <row r="15" spans="1:3" ht="15" x14ac:dyDescent="0.25">
      <c r="A15" s="128" t="s">
        <v>78</v>
      </c>
      <c r="B15" s="129">
        <v>155265</v>
      </c>
      <c r="C15" s="129"/>
    </row>
    <row r="16" spans="1:3" ht="15.75" x14ac:dyDescent="0.25">
      <c r="A16" s="132" t="s">
        <v>79</v>
      </c>
      <c r="B16" s="129">
        <v>47536</v>
      </c>
      <c r="C16" s="129"/>
    </row>
    <row r="17" spans="1:3" ht="15" x14ac:dyDescent="0.25">
      <c r="A17" s="128" t="s">
        <v>80</v>
      </c>
      <c r="B17" s="129">
        <v>738</v>
      </c>
      <c r="C17" s="129"/>
    </row>
    <row r="18" spans="1:3" ht="15" x14ac:dyDescent="0.25">
      <c r="A18" s="128" t="s">
        <v>81</v>
      </c>
      <c r="B18" s="129">
        <v>27888</v>
      </c>
      <c r="C18" s="129"/>
    </row>
    <row r="19" spans="1:3" ht="15" x14ac:dyDescent="0.25">
      <c r="A19" s="128" t="s">
        <v>82</v>
      </c>
      <c r="B19" s="131">
        <v>899</v>
      </c>
      <c r="C19" s="131"/>
    </row>
    <row r="20" spans="1:3" ht="15" x14ac:dyDescent="0.25">
      <c r="A20" s="128" t="s">
        <v>83</v>
      </c>
      <c r="B20" s="131">
        <v>189</v>
      </c>
      <c r="C20" s="131"/>
    </row>
    <row r="21" spans="1:3" ht="15" x14ac:dyDescent="0.25">
      <c r="A21" s="128"/>
      <c r="B21" s="131"/>
      <c r="C21" s="131"/>
    </row>
    <row r="22" spans="1:3" ht="15" x14ac:dyDescent="0.25">
      <c r="A22" s="133" t="s">
        <v>84</v>
      </c>
      <c r="B22" s="134">
        <v>893171</v>
      </c>
      <c r="C22" s="134">
        <v>345053</v>
      </c>
    </row>
    <row r="23" spans="1:3" ht="15" x14ac:dyDescent="0.25">
      <c r="A23" s="128" t="s">
        <v>85</v>
      </c>
      <c r="B23" s="131">
        <v>21</v>
      </c>
      <c r="C23" s="131">
        <v>21</v>
      </c>
    </row>
    <row r="24" spans="1:3" ht="15" x14ac:dyDescent="0.25">
      <c r="A24" s="128" t="s">
        <v>86</v>
      </c>
      <c r="B24" s="129">
        <v>1808</v>
      </c>
      <c r="C24" s="131">
        <v>1802</v>
      </c>
    </row>
    <row r="25" spans="1:3" ht="15" x14ac:dyDescent="0.25">
      <c r="A25" s="128" t="s">
        <v>87</v>
      </c>
      <c r="B25" s="131">
        <v>755</v>
      </c>
      <c r="C25" s="131">
        <v>710</v>
      </c>
    </row>
    <row r="26" spans="1:3" ht="15" x14ac:dyDescent="0.25">
      <c r="A26" s="128" t="s">
        <v>88</v>
      </c>
      <c r="B26" s="131">
        <v>137</v>
      </c>
      <c r="C26" s="131">
        <v>137</v>
      </c>
    </row>
    <row r="27" spans="1:3" ht="15" x14ac:dyDescent="0.25">
      <c r="A27" s="128" t="s">
        <v>89</v>
      </c>
      <c r="B27" s="131">
        <v>314</v>
      </c>
      <c r="C27" s="131">
        <v>314</v>
      </c>
    </row>
    <row r="28" spans="1:3" ht="15" x14ac:dyDescent="0.25">
      <c r="A28" s="128"/>
      <c r="B28" s="131"/>
      <c r="C28" s="131"/>
    </row>
    <row r="29" spans="1:3" ht="15" x14ac:dyDescent="0.25">
      <c r="A29" s="133" t="s">
        <v>90</v>
      </c>
      <c r="B29" s="134">
        <f>SUM(B22:B28)</f>
        <v>896206</v>
      </c>
      <c r="C29" s="134">
        <f>SUM(C22:C28)</f>
        <v>348037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topLeftCell="A25" zoomScale="80" zoomScaleNormal="80" zoomScaleSheetLayoutView="100" workbookViewId="0">
      <selection activeCell="E38" sqref="E29:E38"/>
    </sheetView>
  </sheetViews>
  <sheetFormatPr defaultRowHeight="15.75" x14ac:dyDescent="0.25"/>
  <cols>
    <col min="1" max="1" width="13.140625" style="8" bestFit="1" customWidth="1"/>
    <col min="2" max="2" width="9.85546875" style="21" bestFit="1" customWidth="1"/>
    <col min="3" max="3" width="6.5703125" style="2" bestFit="1" customWidth="1"/>
    <col min="4" max="4" width="9.85546875" style="23" bestFit="1" customWidth="1"/>
    <col min="5" max="5" width="6.5703125" style="2" bestFit="1" customWidth="1"/>
    <col min="6" max="6" width="10.42578125" style="4" bestFit="1" customWidth="1"/>
    <col min="7" max="7" width="7.85546875" style="22" bestFit="1" customWidth="1"/>
    <col min="8" max="8" width="12.85546875" style="4" bestFit="1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ht="18" x14ac:dyDescent="0.25">
      <c r="A1" s="145" t="s">
        <v>15</v>
      </c>
      <c r="B1" s="146"/>
      <c r="C1" s="146"/>
      <c r="D1" s="146"/>
      <c r="E1" s="146"/>
      <c r="F1" s="146"/>
      <c r="G1" s="146"/>
      <c r="H1" s="146"/>
    </row>
    <row r="2" spans="1:9" ht="18" x14ac:dyDescent="0.25">
      <c r="A2" s="145" t="s">
        <v>29</v>
      </c>
      <c r="B2" s="146"/>
      <c r="C2" s="146"/>
      <c r="D2" s="146"/>
      <c r="E2" s="146"/>
      <c r="F2" s="146"/>
      <c r="G2" s="146"/>
      <c r="H2" s="146"/>
    </row>
    <row r="3" spans="1:9" ht="18" x14ac:dyDescent="0.25">
      <c r="A3" s="145" t="s">
        <v>96</v>
      </c>
      <c r="B3" s="146"/>
      <c r="C3" s="146"/>
      <c r="D3" s="146"/>
      <c r="E3" s="146"/>
      <c r="F3" s="146"/>
      <c r="G3" s="146"/>
      <c r="H3" s="146"/>
    </row>
    <row r="4" spans="1:9" ht="19.5" thickBot="1" x14ac:dyDescent="0.35">
      <c r="A4" s="218" t="s">
        <v>39</v>
      </c>
      <c r="B4" s="219"/>
      <c r="C4" s="219"/>
      <c r="D4" s="219"/>
      <c r="E4" s="219"/>
      <c r="F4" s="219"/>
      <c r="G4" s="219"/>
      <c r="H4" s="219"/>
    </row>
    <row r="5" spans="1:9" ht="33.75" customHeight="1" thickBot="1" x14ac:dyDescent="0.3">
      <c r="A5" s="47"/>
      <c r="B5" s="208" t="s">
        <v>91</v>
      </c>
      <c r="C5" s="209"/>
      <c r="D5" s="210" t="s">
        <v>93</v>
      </c>
      <c r="E5" s="211"/>
      <c r="F5" s="212" t="s">
        <v>20</v>
      </c>
      <c r="G5" s="213"/>
      <c r="H5" s="214"/>
    </row>
    <row r="6" spans="1:9" ht="79.5" thickBot="1" x14ac:dyDescent="0.3">
      <c r="A6" s="35"/>
      <c r="B6" s="33" t="s">
        <v>0</v>
      </c>
      <c r="C6" s="5" t="s">
        <v>1</v>
      </c>
      <c r="D6" s="25" t="s">
        <v>0</v>
      </c>
      <c r="E6" s="24" t="s">
        <v>1</v>
      </c>
      <c r="F6" s="26" t="s">
        <v>0</v>
      </c>
      <c r="G6" s="27" t="s">
        <v>1</v>
      </c>
      <c r="H6" s="28" t="s">
        <v>30</v>
      </c>
    </row>
    <row r="7" spans="1:9" ht="16.5" thickBot="1" x14ac:dyDescent="0.3">
      <c r="A7" s="34" t="s">
        <v>2</v>
      </c>
      <c r="B7" s="215" t="s">
        <v>95</v>
      </c>
      <c r="C7" s="216"/>
      <c r="D7" s="216"/>
      <c r="E7" s="217"/>
      <c r="F7" s="105">
        <f>'[1]AUDIO-VISUAL'!F20</f>
        <v>3639</v>
      </c>
      <c r="G7" s="105">
        <f>'[1]AUDIO-VISUAL'!G20</f>
        <v>226</v>
      </c>
      <c r="H7" s="105">
        <f>'[1]AUDIO-VISUAL'!H20</f>
        <v>3865</v>
      </c>
    </row>
    <row r="8" spans="1:9" x14ac:dyDescent="0.25">
      <c r="A8" s="12" t="s">
        <v>3</v>
      </c>
      <c r="B8" s="42"/>
      <c r="C8" s="40"/>
      <c r="D8" s="39"/>
      <c r="E8" s="43"/>
      <c r="F8" s="108">
        <f>SUM($F7+B8-D8)</f>
        <v>3639</v>
      </c>
      <c r="G8" s="109">
        <f>SUM($G7+C8-E8)</f>
        <v>226</v>
      </c>
      <c r="H8" s="136">
        <f>SUM(F8+G8)</f>
        <v>3865</v>
      </c>
    </row>
    <row r="9" spans="1:9" s="3" customFormat="1" ht="18" x14ac:dyDescent="0.25">
      <c r="A9" s="10" t="s">
        <v>4</v>
      </c>
      <c r="B9" s="44"/>
      <c r="C9" s="37"/>
      <c r="D9" s="41"/>
      <c r="E9" s="43"/>
      <c r="F9" s="108">
        <f t="shared" ref="F9:F19" si="0">SUM($F8+B9-D9)</f>
        <v>3639</v>
      </c>
      <c r="G9" s="109">
        <f t="shared" ref="G9:G19" si="1">SUM($G8+C9-E9)</f>
        <v>226</v>
      </c>
      <c r="H9" s="136">
        <f>SUM(F9+G9)</f>
        <v>3865</v>
      </c>
    </row>
    <row r="10" spans="1:9" s="3" customFormat="1" ht="18" x14ac:dyDescent="0.25">
      <c r="A10" s="10" t="s">
        <v>5</v>
      </c>
      <c r="B10" s="44"/>
      <c r="C10" s="37"/>
      <c r="D10" s="41"/>
      <c r="E10" s="43"/>
      <c r="F10" s="108">
        <f t="shared" si="0"/>
        <v>3639</v>
      </c>
      <c r="G10" s="109">
        <f t="shared" si="1"/>
        <v>226</v>
      </c>
      <c r="H10" s="136">
        <f>SUM(F10+G10)</f>
        <v>3865</v>
      </c>
    </row>
    <row r="11" spans="1:9" s="3" customFormat="1" ht="18" x14ac:dyDescent="0.25">
      <c r="A11" s="10" t="s">
        <v>6</v>
      </c>
      <c r="B11" s="44"/>
      <c r="C11" s="37"/>
      <c r="D11" s="41"/>
      <c r="E11" s="43"/>
      <c r="F11" s="108">
        <f t="shared" si="0"/>
        <v>3639</v>
      </c>
      <c r="G11" s="109">
        <f t="shared" si="1"/>
        <v>226</v>
      </c>
      <c r="H11" s="136">
        <f t="shared" ref="H11:H19" si="2">SUM(F11+G11)</f>
        <v>3865</v>
      </c>
    </row>
    <row r="12" spans="1:9" x14ac:dyDescent="0.25">
      <c r="A12" s="10" t="s">
        <v>7</v>
      </c>
      <c r="B12" s="44"/>
      <c r="C12" s="37"/>
      <c r="D12" s="41"/>
      <c r="E12" s="43"/>
      <c r="F12" s="108">
        <f t="shared" si="0"/>
        <v>3639</v>
      </c>
      <c r="G12" s="109">
        <f t="shared" si="1"/>
        <v>226</v>
      </c>
      <c r="H12" s="136">
        <f t="shared" si="2"/>
        <v>3865</v>
      </c>
    </row>
    <row r="13" spans="1:9" s="9" customFormat="1" ht="16.5" customHeight="1" x14ac:dyDescent="0.25">
      <c r="A13" s="10" t="s">
        <v>8</v>
      </c>
      <c r="B13" s="44"/>
      <c r="C13" s="37"/>
      <c r="D13" s="41"/>
      <c r="E13" s="43"/>
      <c r="F13" s="108">
        <f t="shared" si="0"/>
        <v>3639</v>
      </c>
      <c r="G13" s="109">
        <f t="shared" si="1"/>
        <v>226</v>
      </c>
      <c r="H13" s="136">
        <f t="shared" si="2"/>
        <v>3865</v>
      </c>
      <c r="I13" s="102"/>
    </row>
    <row r="14" spans="1:9" s="8" customFormat="1" ht="18" customHeight="1" x14ac:dyDescent="0.25">
      <c r="A14" s="10" t="s">
        <v>9</v>
      </c>
      <c r="B14" s="44"/>
      <c r="C14" s="37"/>
      <c r="D14" s="41"/>
      <c r="E14" s="43"/>
      <c r="F14" s="108">
        <f t="shared" si="0"/>
        <v>3639</v>
      </c>
      <c r="G14" s="109">
        <f t="shared" si="1"/>
        <v>226</v>
      </c>
      <c r="H14" s="136">
        <f t="shared" si="2"/>
        <v>3865</v>
      </c>
      <c r="I14" s="7"/>
    </row>
    <row r="15" spans="1:9" ht="16.5" customHeight="1" x14ac:dyDescent="0.25">
      <c r="A15" s="10" t="s">
        <v>10</v>
      </c>
      <c r="B15" s="44"/>
      <c r="C15" s="37"/>
      <c r="D15" s="41"/>
      <c r="E15" s="43"/>
      <c r="F15" s="108">
        <f t="shared" si="0"/>
        <v>3639</v>
      </c>
      <c r="G15" s="109">
        <f t="shared" si="1"/>
        <v>226</v>
      </c>
      <c r="H15" s="136">
        <f t="shared" si="2"/>
        <v>3865</v>
      </c>
      <c r="I15" s="103"/>
    </row>
    <row r="16" spans="1:9" x14ac:dyDescent="0.25">
      <c r="A16" s="10" t="s">
        <v>11</v>
      </c>
      <c r="B16" s="44"/>
      <c r="C16" s="37"/>
      <c r="D16" s="41"/>
      <c r="E16" s="43"/>
      <c r="F16" s="108">
        <f t="shared" si="0"/>
        <v>3639</v>
      </c>
      <c r="G16" s="109">
        <f t="shared" si="1"/>
        <v>226</v>
      </c>
      <c r="H16" s="136">
        <f t="shared" si="2"/>
        <v>3865</v>
      </c>
      <c r="I16" s="104"/>
    </row>
    <row r="17" spans="1:9" x14ac:dyDescent="0.25">
      <c r="A17" s="10" t="s">
        <v>12</v>
      </c>
      <c r="B17" s="44"/>
      <c r="C17" s="37"/>
      <c r="D17" s="41"/>
      <c r="E17" s="43"/>
      <c r="F17" s="108">
        <f t="shared" si="0"/>
        <v>3639</v>
      </c>
      <c r="G17" s="109">
        <f t="shared" si="1"/>
        <v>226</v>
      </c>
      <c r="H17" s="136">
        <f t="shared" si="2"/>
        <v>3865</v>
      </c>
      <c r="I17" s="6"/>
    </row>
    <row r="18" spans="1:9" x14ac:dyDescent="0.25">
      <c r="A18" s="10" t="s">
        <v>13</v>
      </c>
      <c r="B18" s="44"/>
      <c r="C18" s="37"/>
      <c r="D18" s="41"/>
      <c r="E18" s="43"/>
      <c r="F18" s="108">
        <f t="shared" si="0"/>
        <v>3639</v>
      </c>
      <c r="G18" s="109">
        <f t="shared" si="1"/>
        <v>226</v>
      </c>
      <c r="H18" s="136">
        <f t="shared" si="2"/>
        <v>3865</v>
      </c>
      <c r="I18" s="104"/>
    </row>
    <row r="19" spans="1:9" ht="16.5" thickBot="1" x14ac:dyDescent="0.3">
      <c r="A19" s="11" t="s">
        <v>14</v>
      </c>
      <c r="B19" s="45"/>
      <c r="C19" s="38"/>
      <c r="D19" s="41"/>
      <c r="E19" s="43"/>
      <c r="F19" s="108">
        <f t="shared" si="0"/>
        <v>3639</v>
      </c>
      <c r="G19" s="109">
        <f t="shared" si="1"/>
        <v>226</v>
      </c>
      <c r="H19" s="136">
        <f t="shared" si="2"/>
        <v>3865</v>
      </c>
      <c r="I19" s="104"/>
    </row>
    <row r="20" spans="1:9" ht="16.5" customHeight="1" thickBot="1" x14ac:dyDescent="0.3">
      <c r="A20" s="13" t="s">
        <v>17</v>
      </c>
      <c r="B20" s="135">
        <f>SUM(B8:B19)</f>
        <v>0</v>
      </c>
      <c r="C20" s="117">
        <f>SUM(C8:C19)</f>
        <v>0</v>
      </c>
      <c r="D20" s="115">
        <f>SUM(D8:D19)</f>
        <v>0</v>
      </c>
      <c r="E20" s="107">
        <f>SUM(E8:E19)</f>
        <v>0</v>
      </c>
      <c r="F20" s="105">
        <f>F19</f>
        <v>3639</v>
      </c>
      <c r="G20" s="106">
        <f>G19</f>
        <v>226</v>
      </c>
      <c r="H20" s="107">
        <f>SUM(F20:G20)</f>
        <v>3865</v>
      </c>
      <c r="I20" s="18"/>
    </row>
    <row r="21" spans="1:9" x14ac:dyDescent="0.25">
      <c r="A21" s="143" t="s">
        <v>33</v>
      </c>
      <c r="B21" s="143"/>
      <c r="C21" s="143"/>
      <c r="D21" s="143"/>
      <c r="E21" s="143"/>
      <c r="F21" s="143"/>
      <c r="G21" s="143"/>
      <c r="H21" s="143"/>
      <c r="I21" s="18"/>
    </row>
    <row r="22" spans="1:9" ht="18" x14ac:dyDescent="0.25">
      <c r="A22" s="145" t="s">
        <v>15</v>
      </c>
      <c r="B22" s="146"/>
      <c r="C22" s="146"/>
      <c r="D22" s="146"/>
      <c r="E22" s="146"/>
      <c r="F22" s="146"/>
      <c r="G22" s="146"/>
      <c r="H22" s="146"/>
    </row>
    <row r="23" spans="1:9" s="3" customFormat="1" ht="18" x14ac:dyDescent="0.25">
      <c r="A23" s="145" t="s">
        <v>29</v>
      </c>
      <c r="B23" s="146"/>
      <c r="C23" s="146"/>
      <c r="D23" s="146"/>
      <c r="E23" s="146"/>
      <c r="F23" s="146"/>
      <c r="G23" s="146"/>
      <c r="H23" s="146"/>
    </row>
    <row r="24" spans="1:9" s="3" customFormat="1" ht="18" x14ac:dyDescent="0.25">
      <c r="A24" s="145" t="s">
        <v>96</v>
      </c>
      <c r="B24" s="146"/>
      <c r="C24" s="146"/>
      <c r="D24" s="146"/>
      <c r="E24" s="146"/>
      <c r="F24" s="146"/>
      <c r="G24" s="146"/>
      <c r="H24" s="146"/>
    </row>
    <row r="25" spans="1:9" s="3" customFormat="1" ht="19.5" thickBot="1" x14ac:dyDescent="0.35">
      <c r="A25" s="145" t="s">
        <v>36</v>
      </c>
      <c r="B25" s="146"/>
      <c r="C25" s="146"/>
      <c r="D25" s="146"/>
      <c r="E25" s="146"/>
      <c r="F25" s="146"/>
      <c r="G25" s="146"/>
      <c r="H25" s="146"/>
    </row>
    <row r="26" spans="1:9" s="36" customFormat="1" ht="36" customHeight="1" thickBot="1" x14ac:dyDescent="0.3">
      <c r="A26" s="32"/>
      <c r="B26" s="220" t="s">
        <v>21</v>
      </c>
      <c r="C26" s="209"/>
      <c r="D26" s="210" t="s">
        <v>22</v>
      </c>
      <c r="E26" s="211"/>
      <c r="F26" s="212" t="s">
        <v>20</v>
      </c>
      <c r="G26" s="213"/>
      <c r="H26" s="214"/>
    </row>
    <row r="27" spans="1:9" s="8" customFormat="1" ht="79.5" thickBot="1" x14ac:dyDescent="0.3">
      <c r="A27" s="35"/>
      <c r="B27" s="33" t="s">
        <v>0</v>
      </c>
      <c r="C27" s="5" t="s">
        <v>1</v>
      </c>
      <c r="D27" s="25" t="s">
        <v>0</v>
      </c>
      <c r="E27" s="24" t="s">
        <v>1</v>
      </c>
      <c r="F27" s="29" t="s">
        <v>0</v>
      </c>
      <c r="G27" s="30" t="s">
        <v>1</v>
      </c>
      <c r="H27" s="28" t="s">
        <v>30</v>
      </c>
    </row>
    <row r="28" spans="1:9" s="8" customFormat="1" ht="16.5" thickBot="1" x14ac:dyDescent="0.3">
      <c r="A28" s="34" t="s">
        <v>2</v>
      </c>
      <c r="B28" s="216" t="s">
        <v>95</v>
      </c>
      <c r="C28" s="216"/>
      <c r="D28" s="216"/>
      <c r="E28" s="217"/>
      <c r="F28" s="141">
        <f>'[1]AUDIO-VISUAL'!F41</f>
        <v>7034</v>
      </c>
      <c r="G28" s="141">
        <f>'[1]AUDIO-VISUAL'!G41</f>
        <v>148</v>
      </c>
      <c r="H28" s="141">
        <f>'[1]AUDIO-VISUAL'!H41</f>
        <v>7182</v>
      </c>
    </row>
    <row r="29" spans="1:9" x14ac:dyDescent="0.25">
      <c r="A29" s="15" t="s">
        <v>3</v>
      </c>
      <c r="B29" s="42">
        <v>0</v>
      </c>
      <c r="C29" s="40">
        <v>0</v>
      </c>
      <c r="D29" s="46">
        <v>0</v>
      </c>
      <c r="E29" s="41">
        <v>0</v>
      </c>
      <c r="F29" s="108">
        <f>SUM($F28+B29-D29)</f>
        <v>7034</v>
      </c>
      <c r="G29" s="108">
        <f t="shared" ref="G29:G40" si="3">G28+C29-E29</f>
        <v>148</v>
      </c>
      <c r="H29" s="136">
        <f t="shared" ref="H29:H40" si="4">SUM(F29:G29)</f>
        <v>7182</v>
      </c>
    </row>
    <row r="30" spans="1:9" x14ac:dyDescent="0.25">
      <c r="A30" s="17" t="s">
        <v>4</v>
      </c>
      <c r="B30" s="44">
        <v>4</v>
      </c>
      <c r="C30" s="37">
        <v>0</v>
      </c>
      <c r="D30" s="46">
        <v>0</v>
      </c>
      <c r="E30" s="41">
        <v>0</v>
      </c>
      <c r="F30" s="108">
        <f t="shared" ref="F30:F40" si="5">SUM($F29+B30-D30)</f>
        <v>7038</v>
      </c>
      <c r="G30" s="108">
        <f t="shared" si="3"/>
        <v>148</v>
      </c>
      <c r="H30" s="136">
        <f t="shared" si="4"/>
        <v>7186</v>
      </c>
    </row>
    <row r="31" spans="1:9" x14ac:dyDescent="0.25">
      <c r="A31" s="17" t="s">
        <v>5</v>
      </c>
      <c r="B31" s="44">
        <v>0</v>
      </c>
      <c r="C31" s="37">
        <v>0</v>
      </c>
      <c r="D31" s="46">
        <v>0</v>
      </c>
      <c r="E31" s="41">
        <v>0</v>
      </c>
      <c r="F31" s="108">
        <f t="shared" si="5"/>
        <v>7038</v>
      </c>
      <c r="G31" s="108">
        <f t="shared" si="3"/>
        <v>148</v>
      </c>
      <c r="H31" s="136">
        <f t="shared" si="4"/>
        <v>7186</v>
      </c>
    </row>
    <row r="32" spans="1:9" x14ac:dyDescent="0.25">
      <c r="A32" s="17" t="s">
        <v>6</v>
      </c>
      <c r="B32" s="44">
        <v>0</v>
      </c>
      <c r="C32" s="37">
        <v>0</v>
      </c>
      <c r="D32" s="46">
        <v>0</v>
      </c>
      <c r="E32" s="41">
        <v>0</v>
      </c>
      <c r="F32" s="108">
        <f t="shared" si="5"/>
        <v>7038</v>
      </c>
      <c r="G32" s="108">
        <f t="shared" si="3"/>
        <v>148</v>
      </c>
      <c r="H32" s="136">
        <f t="shared" si="4"/>
        <v>7186</v>
      </c>
    </row>
    <row r="33" spans="1:8" x14ac:dyDescent="0.25">
      <c r="A33" s="17" t="s">
        <v>7</v>
      </c>
      <c r="B33" s="44">
        <v>0</v>
      </c>
      <c r="C33" s="37">
        <v>0</v>
      </c>
      <c r="D33" s="46">
        <v>0</v>
      </c>
      <c r="E33" s="41">
        <v>0</v>
      </c>
      <c r="F33" s="108">
        <f t="shared" si="5"/>
        <v>7038</v>
      </c>
      <c r="G33" s="108">
        <f t="shared" si="3"/>
        <v>148</v>
      </c>
      <c r="H33" s="136">
        <f t="shared" si="4"/>
        <v>7186</v>
      </c>
    </row>
    <row r="34" spans="1:8" x14ac:dyDescent="0.25">
      <c r="A34" s="17" t="s">
        <v>8</v>
      </c>
      <c r="B34" s="44">
        <v>0</v>
      </c>
      <c r="C34" s="37">
        <v>0</v>
      </c>
      <c r="D34" s="46">
        <v>0</v>
      </c>
      <c r="E34" s="41">
        <v>0</v>
      </c>
      <c r="F34" s="108">
        <f t="shared" si="5"/>
        <v>7038</v>
      </c>
      <c r="G34" s="108">
        <f t="shared" si="3"/>
        <v>148</v>
      </c>
      <c r="H34" s="136">
        <f t="shared" si="4"/>
        <v>7186</v>
      </c>
    </row>
    <row r="35" spans="1:8" x14ac:dyDescent="0.25">
      <c r="A35" s="17" t="s">
        <v>9</v>
      </c>
      <c r="B35" s="44">
        <v>0</v>
      </c>
      <c r="C35" s="37">
        <v>0</v>
      </c>
      <c r="D35" s="46">
        <v>0</v>
      </c>
      <c r="E35" s="41">
        <v>0</v>
      </c>
      <c r="F35" s="108">
        <f t="shared" si="5"/>
        <v>7038</v>
      </c>
      <c r="G35" s="108">
        <f t="shared" si="3"/>
        <v>148</v>
      </c>
      <c r="H35" s="136">
        <f t="shared" si="4"/>
        <v>7186</v>
      </c>
    </row>
    <row r="36" spans="1:8" x14ac:dyDescent="0.25">
      <c r="A36" s="17" t="s">
        <v>10</v>
      </c>
      <c r="B36" s="44">
        <v>0</v>
      </c>
      <c r="C36" s="37">
        <v>0</v>
      </c>
      <c r="D36" s="46">
        <v>0</v>
      </c>
      <c r="E36" s="41">
        <v>0</v>
      </c>
      <c r="F36" s="108">
        <f t="shared" si="5"/>
        <v>7038</v>
      </c>
      <c r="G36" s="108">
        <f t="shared" si="3"/>
        <v>148</v>
      </c>
      <c r="H36" s="136">
        <f t="shared" si="4"/>
        <v>7186</v>
      </c>
    </row>
    <row r="37" spans="1:8" x14ac:dyDescent="0.25">
      <c r="A37" s="17" t="s">
        <v>11</v>
      </c>
      <c r="B37" s="44">
        <v>0</v>
      </c>
      <c r="C37" s="37">
        <v>0</v>
      </c>
      <c r="D37" s="41">
        <v>30</v>
      </c>
      <c r="E37" s="41">
        <v>0</v>
      </c>
      <c r="F37" s="108">
        <f t="shared" si="5"/>
        <v>7008</v>
      </c>
      <c r="G37" s="108">
        <f t="shared" si="3"/>
        <v>148</v>
      </c>
      <c r="H37" s="136">
        <f t="shared" si="4"/>
        <v>7156</v>
      </c>
    </row>
    <row r="38" spans="1:8" x14ac:dyDescent="0.25">
      <c r="A38" s="17" t="s">
        <v>12</v>
      </c>
      <c r="B38" s="44">
        <v>0</v>
      </c>
      <c r="C38" s="37">
        <v>0</v>
      </c>
      <c r="D38" s="41">
        <v>0</v>
      </c>
      <c r="E38" s="41">
        <v>0</v>
      </c>
      <c r="F38" s="108">
        <f t="shared" si="5"/>
        <v>7008</v>
      </c>
      <c r="G38" s="108">
        <f t="shared" si="3"/>
        <v>148</v>
      </c>
      <c r="H38" s="136">
        <f t="shared" si="4"/>
        <v>7156</v>
      </c>
    </row>
    <row r="39" spans="1:8" x14ac:dyDescent="0.25">
      <c r="A39" s="17" t="s">
        <v>13</v>
      </c>
      <c r="B39" s="44">
        <v>0</v>
      </c>
      <c r="C39" s="37">
        <v>0</v>
      </c>
      <c r="D39" s="41">
        <v>0</v>
      </c>
      <c r="E39" s="41">
        <v>0</v>
      </c>
      <c r="F39" s="108">
        <f t="shared" si="5"/>
        <v>7008</v>
      </c>
      <c r="G39" s="108">
        <f t="shared" si="3"/>
        <v>148</v>
      </c>
      <c r="H39" s="136">
        <f t="shared" si="4"/>
        <v>7156</v>
      </c>
    </row>
    <row r="40" spans="1:8" ht="16.5" thickBot="1" x14ac:dyDescent="0.3">
      <c r="A40" s="19" t="s">
        <v>14</v>
      </c>
      <c r="B40" s="44">
        <v>0</v>
      </c>
      <c r="C40" s="37">
        <v>0</v>
      </c>
      <c r="D40" s="41">
        <v>0</v>
      </c>
      <c r="E40" s="41">
        <v>0</v>
      </c>
      <c r="F40" s="108">
        <f t="shared" si="5"/>
        <v>7008</v>
      </c>
      <c r="G40" s="108">
        <f t="shared" si="3"/>
        <v>148</v>
      </c>
      <c r="H40" s="136">
        <f t="shared" si="4"/>
        <v>7156</v>
      </c>
    </row>
    <row r="41" spans="1:8" ht="16.5" thickBot="1" x14ac:dyDescent="0.3">
      <c r="A41" s="20" t="s">
        <v>17</v>
      </c>
      <c r="B41" s="115">
        <f>SUM(B29:B40)</f>
        <v>4</v>
      </c>
      <c r="C41" s="117">
        <f>SUM(C29:C40)</f>
        <v>0</v>
      </c>
      <c r="D41" s="115">
        <f>SUM(D29:D40)</f>
        <v>30</v>
      </c>
      <c r="E41" s="107">
        <f>SUM(E29:E40)</f>
        <v>0</v>
      </c>
      <c r="F41" s="105">
        <f>F40</f>
        <v>7008</v>
      </c>
      <c r="G41" s="106">
        <f>G40</f>
        <v>148</v>
      </c>
      <c r="H41" s="107">
        <f>H40</f>
        <v>7156</v>
      </c>
    </row>
    <row r="42" spans="1:8" x14ac:dyDescent="0.25">
      <c r="A42" s="143" t="s">
        <v>27</v>
      </c>
      <c r="B42" s="143"/>
      <c r="C42" s="143"/>
      <c r="D42" s="143"/>
      <c r="E42" s="143"/>
      <c r="F42" s="143"/>
      <c r="G42" s="143"/>
      <c r="H42" s="143"/>
    </row>
  </sheetData>
  <sheetProtection selectLockedCells="1"/>
  <mergeCells count="18">
    <mergeCell ref="B7:E7"/>
    <mergeCell ref="A3:H3"/>
    <mergeCell ref="A4:H4"/>
    <mergeCell ref="A42:H42"/>
    <mergeCell ref="A21:H21"/>
    <mergeCell ref="A23:H23"/>
    <mergeCell ref="A24:H24"/>
    <mergeCell ref="B28:E28"/>
    <mergeCell ref="A25:H25"/>
    <mergeCell ref="D26:E26"/>
    <mergeCell ref="F26:H26"/>
    <mergeCell ref="B26:C26"/>
    <mergeCell ref="A22:H22"/>
    <mergeCell ref="A1:H1"/>
    <mergeCell ref="A2:H2"/>
    <mergeCell ref="B5:C5"/>
    <mergeCell ref="D5:E5"/>
    <mergeCell ref="F5:H5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zoomScale="80" zoomScaleNormal="80" zoomScaleSheetLayoutView="100" workbookViewId="0">
      <selection activeCell="F8" sqref="F8"/>
    </sheetView>
  </sheetViews>
  <sheetFormatPr defaultRowHeight="15.75" x14ac:dyDescent="0.25"/>
  <cols>
    <col min="1" max="1" width="13.140625" style="8" bestFit="1" customWidth="1"/>
    <col min="2" max="2" width="9.85546875" style="21" bestFit="1" customWidth="1"/>
    <col min="3" max="3" width="6.5703125" style="2" bestFit="1" customWidth="1"/>
    <col min="4" max="4" width="9.85546875" style="23" bestFit="1" customWidth="1"/>
    <col min="5" max="5" width="6.5703125" style="2" customWidth="1"/>
    <col min="6" max="6" width="11.42578125" style="4" bestFit="1" customWidth="1"/>
    <col min="7" max="7" width="7" style="22" bestFit="1" customWidth="1"/>
    <col min="8" max="8" width="12.85546875" style="4" bestFit="1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 x14ac:dyDescent="0.25">
      <c r="A1" s="145" t="s">
        <v>15</v>
      </c>
      <c r="B1" s="146"/>
      <c r="C1" s="146"/>
      <c r="D1" s="146"/>
      <c r="E1" s="146"/>
      <c r="F1" s="146"/>
      <c r="G1" s="146"/>
      <c r="H1" s="146"/>
    </row>
    <row r="2" spans="1:9" s="3" customFormat="1" ht="18" x14ac:dyDescent="0.25">
      <c r="A2" s="145" t="s">
        <v>29</v>
      </c>
      <c r="B2" s="146"/>
      <c r="C2" s="146"/>
      <c r="D2" s="146"/>
      <c r="E2" s="146"/>
      <c r="F2" s="146"/>
      <c r="G2" s="146"/>
      <c r="H2" s="146"/>
    </row>
    <row r="3" spans="1:9" s="3" customFormat="1" ht="18" x14ac:dyDescent="0.25">
      <c r="A3" s="145" t="s">
        <v>96</v>
      </c>
      <c r="B3" s="146"/>
      <c r="C3" s="146"/>
      <c r="D3" s="146"/>
      <c r="E3" s="146"/>
      <c r="F3" s="146"/>
      <c r="G3" s="146"/>
      <c r="H3" s="146"/>
    </row>
    <row r="4" spans="1:9" ht="19.5" thickBot="1" x14ac:dyDescent="0.35">
      <c r="A4" s="145" t="s">
        <v>38</v>
      </c>
      <c r="B4" s="146"/>
      <c r="C4" s="146"/>
      <c r="D4" s="146"/>
      <c r="E4" s="146"/>
      <c r="F4" s="146"/>
      <c r="G4" s="146"/>
      <c r="H4" s="146"/>
    </row>
    <row r="5" spans="1:9" s="8" customFormat="1" ht="33.75" customHeight="1" thickBot="1" x14ac:dyDescent="0.3">
      <c r="A5" s="32"/>
      <c r="B5" s="220" t="s">
        <v>91</v>
      </c>
      <c r="C5" s="209"/>
      <c r="D5" s="210" t="s">
        <v>92</v>
      </c>
      <c r="E5" s="211"/>
      <c r="F5" s="212" t="s">
        <v>20</v>
      </c>
      <c r="G5" s="213"/>
      <c r="H5" s="214"/>
      <c r="I5" s="1"/>
    </row>
    <row r="6" spans="1:9" s="8" customFormat="1" ht="78" customHeight="1" thickBot="1" x14ac:dyDescent="0.3">
      <c r="A6" s="35"/>
      <c r="B6" s="33" t="s">
        <v>0</v>
      </c>
      <c r="C6" s="5" t="s">
        <v>1</v>
      </c>
      <c r="D6" s="25" t="s">
        <v>0</v>
      </c>
      <c r="E6" s="24" t="s">
        <v>1</v>
      </c>
      <c r="F6" s="26" t="s">
        <v>0</v>
      </c>
      <c r="G6" s="27" t="s">
        <v>1</v>
      </c>
      <c r="H6" s="28" t="s">
        <v>30</v>
      </c>
      <c r="I6" s="7"/>
    </row>
    <row r="7" spans="1:9" ht="16.5" thickBot="1" x14ac:dyDescent="0.3">
      <c r="A7" s="34" t="s">
        <v>2</v>
      </c>
      <c r="B7" s="216" t="s">
        <v>98</v>
      </c>
      <c r="C7" s="216"/>
      <c r="D7" s="216"/>
      <c r="E7" s="217"/>
      <c r="F7" s="105">
        <f>[1]MICROFORM!F20</f>
        <v>19486</v>
      </c>
      <c r="G7" s="106">
        <f>[2]MICROFORM!G20</f>
        <v>0</v>
      </c>
      <c r="H7" s="107">
        <f>[2]MICROFORM!H20</f>
        <v>19483</v>
      </c>
      <c r="I7" s="14"/>
    </row>
    <row r="8" spans="1:9" x14ac:dyDescent="0.25">
      <c r="A8" s="12" t="s">
        <v>3</v>
      </c>
      <c r="B8" s="42">
        <v>0</v>
      </c>
      <c r="C8" s="40">
        <v>0</v>
      </c>
      <c r="D8" s="39">
        <v>0</v>
      </c>
      <c r="E8" s="43">
        <v>0</v>
      </c>
      <c r="F8" s="108">
        <f>F7+B8-D8</f>
        <v>19486</v>
      </c>
      <c r="G8" s="109">
        <f t="shared" ref="G8:G20" si="0">$G$7+C8-E8</f>
        <v>0</v>
      </c>
      <c r="H8" s="136">
        <f t="shared" ref="H8:H20" si="1">SUM(F8:G8)</f>
        <v>19486</v>
      </c>
      <c r="I8" s="16"/>
    </row>
    <row r="9" spans="1:9" x14ac:dyDescent="0.25">
      <c r="A9" s="10" t="s">
        <v>4</v>
      </c>
      <c r="B9" s="44">
        <v>0</v>
      </c>
      <c r="C9" s="40">
        <v>0</v>
      </c>
      <c r="D9" s="39">
        <v>0</v>
      </c>
      <c r="E9" s="43">
        <v>0</v>
      </c>
      <c r="F9" s="108">
        <f t="shared" ref="F9:F19" si="2">F8+B9-D9</f>
        <v>19486</v>
      </c>
      <c r="G9" s="109">
        <f t="shared" si="0"/>
        <v>0</v>
      </c>
      <c r="H9" s="136">
        <f t="shared" si="1"/>
        <v>19486</v>
      </c>
      <c r="I9" s="6"/>
    </row>
    <row r="10" spans="1:9" x14ac:dyDescent="0.25">
      <c r="A10" s="10" t="s">
        <v>5</v>
      </c>
      <c r="B10" s="44">
        <v>0</v>
      </c>
      <c r="C10" s="40">
        <v>0</v>
      </c>
      <c r="D10" s="39">
        <v>0</v>
      </c>
      <c r="E10" s="43">
        <v>0</v>
      </c>
      <c r="F10" s="108">
        <f t="shared" si="2"/>
        <v>19486</v>
      </c>
      <c r="G10" s="109">
        <f t="shared" si="0"/>
        <v>0</v>
      </c>
      <c r="H10" s="136">
        <f t="shared" si="1"/>
        <v>19486</v>
      </c>
      <c r="I10" s="16"/>
    </row>
    <row r="11" spans="1:9" x14ac:dyDescent="0.25">
      <c r="A11" s="10" t="s">
        <v>6</v>
      </c>
      <c r="B11" s="44">
        <v>0</v>
      </c>
      <c r="C11" s="40">
        <v>0</v>
      </c>
      <c r="D11" s="39">
        <v>0</v>
      </c>
      <c r="E11" s="43">
        <v>0</v>
      </c>
      <c r="F11" s="108">
        <f t="shared" si="2"/>
        <v>19486</v>
      </c>
      <c r="G11" s="109">
        <f t="shared" si="0"/>
        <v>0</v>
      </c>
      <c r="H11" s="136">
        <f t="shared" si="1"/>
        <v>19486</v>
      </c>
      <c r="I11" s="16"/>
    </row>
    <row r="12" spans="1:9" x14ac:dyDescent="0.25">
      <c r="A12" s="10" t="s">
        <v>7</v>
      </c>
      <c r="B12" s="44">
        <v>0</v>
      </c>
      <c r="C12" s="40">
        <v>0</v>
      </c>
      <c r="D12" s="39">
        <v>0</v>
      </c>
      <c r="E12" s="43">
        <v>0</v>
      </c>
      <c r="F12" s="108">
        <f t="shared" si="2"/>
        <v>19486</v>
      </c>
      <c r="G12" s="109">
        <f t="shared" si="0"/>
        <v>0</v>
      </c>
      <c r="H12" s="136">
        <f t="shared" si="1"/>
        <v>19486</v>
      </c>
      <c r="I12" s="18"/>
    </row>
    <row r="13" spans="1:9" x14ac:dyDescent="0.25">
      <c r="A13" s="10" t="s">
        <v>8</v>
      </c>
      <c r="B13" s="44">
        <v>0</v>
      </c>
      <c r="C13" s="40">
        <v>0</v>
      </c>
      <c r="D13" s="39">
        <v>0</v>
      </c>
      <c r="E13" s="43">
        <v>0</v>
      </c>
      <c r="F13" s="108">
        <f t="shared" si="2"/>
        <v>19486</v>
      </c>
      <c r="G13" s="109">
        <f t="shared" si="0"/>
        <v>0</v>
      </c>
      <c r="H13" s="136">
        <f t="shared" si="1"/>
        <v>19486</v>
      </c>
      <c r="I13" s="18"/>
    </row>
    <row r="14" spans="1:9" x14ac:dyDescent="0.25">
      <c r="A14" s="10" t="s">
        <v>9</v>
      </c>
      <c r="B14" s="44">
        <v>0</v>
      </c>
      <c r="C14" s="40">
        <v>0</v>
      </c>
      <c r="D14" s="39">
        <v>0</v>
      </c>
      <c r="E14" s="43">
        <v>0</v>
      </c>
      <c r="F14" s="108">
        <f t="shared" si="2"/>
        <v>19486</v>
      </c>
      <c r="G14" s="109">
        <f t="shared" si="0"/>
        <v>0</v>
      </c>
      <c r="H14" s="136">
        <f t="shared" si="1"/>
        <v>19486</v>
      </c>
      <c r="I14" s="18"/>
    </row>
    <row r="15" spans="1:9" x14ac:dyDescent="0.25">
      <c r="A15" s="10" t="s">
        <v>10</v>
      </c>
      <c r="B15" s="44">
        <v>0</v>
      </c>
      <c r="C15" s="40">
        <v>0</v>
      </c>
      <c r="D15" s="39">
        <v>0</v>
      </c>
      <c r="E15" s="43">
        <v>0</v>
      </c>
      <c r="F15" s="108">
        <f t="shared" si="2"/>
        <v>19486</v>
      </c>
      <c r="G15" s="109">
        <f t="shared" si="0"/>
        <v>0</v>
      </c>
      <c r="H15" s="136">
        <f t="shared" si="1"/>
        <v>19486</v>
      </c>
      <c r="I15" s="18"/>
    </row>
    <row r="16" spans="1:9" x14ac:dyDescent="0.25">
      <c r="A16" s="10" t="s">
        <v>11</v>
      </c>
      <c r="B16" s="44">
        <v>0</v>
      </c>
      <c r="C16" s="40">
        <v>0</v>
      </c>
      <c r="D16" s="39">
        <v>0</v>
      </c>
      <c r="E16" s="43">
        <v>0</v>
      </c>
      <c r="F16" s="108">
        <f t="shared" si="2"/>
        <v>19486</v>
      </c>
      <c r="G16" s="109">
        <f t="shared" si="0"/>
        <v>0</v>
      </c>
      <c r="H16" s="136">
        <f t="shared" si="1"/>
        <v>19486</v>
      </c>
      <c r="I16" s="18"/>
    </row>
    <row r="17" spans="1:9" x14ac:dyDescent="0.25">
      <c r="A17" s="10" t="s">
        <v>12</v>
      </c>
      <c r="B17" s="44">
        <v>0</v>
      </c>
      <c r="C17" s="40">
        <v>0</v>
      </c>
      <c r="D17" s="39">
        <v>0</v>
      </c>
      <c r="E17" s="43">
        <v>0</v>
      </c>
      <c r="F17" s="108">
        <f t="shared" si="2"/>
        <v>19486</v>
      </c>
      <c r="G17" s="109">
        <f t="shared" si="0"/>
        <v>0</v>
      </c>
      <c r="H17" s="136">
        <f t="shared" si="1"/>
        <v>19486</v>
      </c>
      <c r="I17" s="18"/>
    </row>
    <row r="18" spans="1:9" x14ac:dyDescent="0.25">
      <c r="A18" s="10" t="s">
        <v>13</v>
      </c>
      <c r="B18" s="44">
        <v>0</v>
      </c>
      <c r="C18" s="40">
        <v>0</v>
      </c>
      <c r="D18" s="39">
        <v>0</v>
      </c>
      <c r="E18" s="43">
        <v>0</v>
      </c>
      <c r="F18" s="108">
        <f t="shared" si="2"/>
        <v>19486</v>
      </c>
      <c r="G18" s="109">
        <f t="shared" si="0"/>
        <v>0</v>
      </c>
      <c r="H18" s="136">
        <f t="shared" si="1"/>
        <v>19486</v>
      </c>
      <c r="I18" s="18"/>
    </row>
    <row r="19" spans="1:9" ht="16.5" thickBot="1" x14ac:dyDescent="0.3">
      <c r="A19" s="11" t="s">
        <v>14</v>
      </c>
      <c r="B19" s="44">
        <v>0</v>
      </c>
      <c r="C19" s="40">
        <v>0</v>
      </c>
      <c r="D19" s="39">
        <v>0</v>
      </c>
      <c r="E19" s="43">
        <v>0</v>
      </c>
      <c r="F19" s="108">
        <f t="shared" si="2"/>
        <v>19486</v>
      </c>
      <c r="G19" s="112">
        <f t="shared" si="0"/>
        <v>0</v>
      </c>
      <c r="H19" s="137">
        <f t="shared" si="1"/>
        <v>19486</v>
      </c>
      <c r="I19" s="18"/>
    </row>
    <row r="20" spans="1:9" ht="16.5" thickBot="1" x14ac:dyDescent="0.3">
      <c r="A20" s="138" t="s">
        <v>17</v>
      </c>
      <c r="B20" s="135">
        <f>SUM(B8:B19)</f>
        <v>0</v>
      </c>
      <c r="C20" s="117">
        <f>SUM(C8:C19)</f>
        <v>0</v>
      </c>
      <c r="D20" s="115">
        <f>SUM(D8:D19)</f>
        <v>0</v>
      </c>
      <c r="E20" s="107">
        <f>SUM(E8:E19)</f>
        <v>0</v>
      </c>
      <c r="F20" s="105">
        <f>$F$7+B20-D20</f>
        <v>19486</v>
      </c>
      <c r="G20" s="106">
        <f t="shared" si="0"/>
        <v>0</v>
      </c>
      <c r="H20" s="107">
        <f t="shared" si="1"/>
        <v>19486</v>
      </c>
    </row>
    <row r="21" spans="1:9" x14ac:dyDescent="0.25">
      <c r="A21" s="143" t="s">
        <v>33</v>
      </c>
      <c r="B21" s="143"/>
      <c r="C21" s="143"/>
      <c r="D21" s="143"/>
      <c r="E21" s="143"/>
      <c r="F21" s="143"/>
      <c r="G21" s="143"/>
      <c r="H21" s="143"/>
    </row>
    <row r="22" spans="1:9" s="3" customFormat="1" ht="18" x14ac:dyDescent="0.25">
      <c r="A22" s="145" t="s">
        <v>15</v>
      </c>
      <c r="B22" s="146"/>
      <c r="C22" s="146"/>
      <c r="D22" s="146"/>
      <c r="E22" s="146"/>
      <c r="F22" s="146"/>
      <c r="G22" s="146"/>
      <c r="H22" s="146"/>
    </row>
    <row r="23" spans="1:9" s="3" customFormat="1" ht="18" x14ac:dyDescent="0.25">
      <c r="A23" s="145" t="s">
        <v>29</v>
      </c>
      <c r="B23" s="146"/>
      <c r="C23" s="146"/>
      <c r="D23" s="146"/>
      <c r="E23" s="146"/>
      <c r="F23" s="146"/>
      <c r="G23" s="146"/>
      <c r="H23" s="146"/>
    </row>
    <row r="24" spans="1:9" s="3" customFormat="1" ht="18" x14ac:dyDescent="0.25">
      <c r="A24" s="145" t="s">
        <v>96</v>
      </c>
      <c r="B24" s="146"/>
      <c r="C24" s="146"/>
      <c r="D24" s="146"/>
      <c r="E24" s="146"/>
      <c r="F24" s="146"/>
      <c r="G24" s="146"/>
      <c r="H24" s="146"/>
    </row>
    <row r="25" spans="1:9" s="36" customFormat="1" ht="19.5" thickBot="1" x14ac:dyDescent="0.35">
      <c r="A25" s="145" t="s">
        <v>37</v>
      </c>
      <c r="B25" s="146"/>
      <c r="C25" s="146"/>
      <c r="D25" s="146"/>
      <c r="E25" s="146"/>
      <c r="F25" s="146"/>
      <c r="G25" s="146"/>
      <c r="H25" s="146"/>
    </row>
    <row r="26" spans="1:9" s="8" customFormat="1" ht="33.75" customHeight="1" thickBot="1" x14ac:dyDescent="0.3">
      <c r="A26" s="32"/>
      <c r="B26" s="220" t="s">
        <v>99</v>
      </c>
      <c r="C26" s="209"/>
      <c r="D26" s="210" t="s">
        <v>100</v>
      </c>
      <c r="E26" s="211"/>
      <c r="F26" s="212" t="s">
        <v>20</v>
      </c>
      <c r="G26" s="213"/>
      <c r="H26" s="214"/>
    </row>
    <row r="27" spans="1:9" s="8" customFormat="1" ht="71.25" customHeight="1" thickBot="1" x14ac:dyDescent="0.3">
      <c r="A27" s="35"/>
      <c r="B27" s="33" t="s">
        <v>0</v>
      </c>
      <c r="C27" s="5" t="s">
        <v>1</v>
      </c>
      <c r="D27" s="25" t="s">
        <v>0</v>
      </c>
      <c r="E27" s="24" t="s">
        <v>1</v>
      </c>
      <c r="F27" s="29" t="s">
        <v>0</v>
      </c>
      <c r="G27" s="30" t="s">
        <v>1</v>
      </c>
      <c r="H27" s="31" t="s">
        <v>30</v>
      </c>
    </row>
    <row r="28" spans="1:9" ht="16.5" thickBot="1" x14ac:dyDescent="0.3">
      <c r="A28" s="34" t="s">
        <v>2</v>
      </c>
      <c r="B28" s="216" t="s">
        <v>59</v>
      </c>
      <c r="C28" s="216"/>
      <c r="D28" s="216"/>
      <c r="E28" s="217"/>
      <c r="F28" s="142">
        <f>[1]MICROFORM!F41</f>
        <v>1481107</v>
      </c>
      <c r="G28" s="142">
        <f>[1]MICROFORM!G41</f>
        <v>89</v>
      </c>
      <c r="H28" s="142">
        <f>[1]MICROFORM!H41</f>
        <v>1481196</v>
      </c>
    </row>
    <row r="29" spans="1:9" x14ac:dyDescent="0.25">
      <c r="A29" s="15" t="s">
        <v>3</v>
      </c>
      <c r="B29" s="39">
        <v>0</v>
      </c>
      <c r="C29" s="40">
        <v>0</v>
      </c>
      <c r="D29" s="46">
        <v>0</v>
      </c>
      <c r="E29" s="43">
        <v>0</v>
      </c>
      <c r="F29" s="108">
        <f>F28+B29-D29</f>
        <v>1481107</v>
      </c>
      <c r="G29" s="109">
        <f t="shared" ref="G29:G41" si="3">$G$28+C29-E29</f>
        <v>89</v>
      </c>
      <c r="H29" s="110">
        <f t="shared" ref="H29:H41" si="4">SUM(F29:G29)</f>
        <v>1481196</v>
      </c>
    </row>
    <row r="30" spans="1:9" x14ac:dyDescent="0.25">
      <c r="A30" s="17" t="s">
        <v>4</v>
      </c>
      <c r="B30" s="39">
        <v>0</v>
      </c>
      <c r="C30" s="40">
        <v>0</v>
      </c>
      <c r="D30" s="46">
        <v>0</v>
      </c>
      <c r="E30" s="43">
        <v>0</v>
      </c>
      <c r="F30" s="108">
        <f t="shared" ref="F30:F40" si="5">F29+B30-D30</f>
        <v>1481107</v>
      </c>
      <c r="G30" s="109">
        <f t="shared" si="3"/>
        <v>89</v>
      </c>
      <c r="H30" s="110">
        <f t="shared" si="4"/>
        <v>1481196</v>
      </c>
    </row>
    <row r="31" spans="1:9" x14ac:dyDescent="0.25">
      <c r="A31" s="17" t="s">
        <v>5</v>
      </c>
      <c r="B31" s="39">
        <v>0</v>
      </c>
      <c r="C31" s="40">
        <v>0</v>
      </c>
      <c r="D31" s="46">
        <v>0</v>
      </c>
      <c r="E31" s="43">
        <v>0</v>
      </c>
      <c r="F31" s="108">
        <f t="shared" si="5"/>
        <v>1481107</v>
      </c>
      <c r="G31" s="109">
        <f t="shared" si="3"/>
        <v>89</v>
      </c>
      <c r="H31" s="110">
        <f t="shared" si="4"/>
        <v>1481196</v>
      </c>
    </row>
    <row r="32" spans="1:9" x14ac:dyDescent="0.25">
      <c r="A32" s="17" t="s">
        <v>6</v>
      </c>
      <c r="B32" s="39">
        <v>0</v>
      </c>
      <c r="C32" s="40">
        <v>0</v>
      </c>
      <c r="D32" s="46">
        <v>0</v>
      </c>
      <c r="E32" s="43">
        <v>0</v>
      </c>
      <c r="F32" s="108">
        <f t="shared" si="5"/>
        <v>1481107</v>
      </c>
      <c r="G32" s="109">
        <f t="shared" si="3"/>
        <v>89</v>
      </c>
      <c r="H32" s="110">
        <f t="shared" si="4"/>
        <v>1481196</v>
      </c>
    </row>
    <row r="33" spans="1:8" x14ac:dyDescent="0.25">
      <c r="A33" s="17" t="s">
        <v>7</v>
      </c>
      <c r="B33" s="39">
        <v>0</v>
      </c>
      <c r="C33" s="40">
        <v>0</v>
      </c>
      <c r="D33" s="46">
        <v>0</v>
      </c>
      <c r="E33" s="43">
        <v>0</v>
      </c>
      <c r="F33" s="108">
        <f t="shared" si="5"/>
        <v>1481107</v>
      </c>
      <c r="G33" s="109">
        <f t="shared" si="3"/>
        <v>89</v>
      </c>
      <c r="H33" s="110">
        <f t="shared" si="4"/>
        <v>1481196</v>
      </c>
    </row>
    <row r="34" spans="1:8" x14ac:dyDescent="0.25">
      <c r="A34" s="17" t="s">
        <v>8</v>
      </c>
      <c r="B34" s="39">
        <v>0</v>
      </c>
      <c r="C34" s="40">
        <v>0</v>
      </c>
      <c r="D34" s="46">
        <v>0</v>
      </c>
      <c r="E34" s="43">
        <v>0</v>
      </c>
      <c r="F34" s="108">
        <f t="shared" si="5"/>
        <v>1481107</v>
      </c>
      <c r="G34" s="109">
        <f t="shared" si="3"/>
        <v>89</v>
      </c>
      <c r="H34" s="110">
        <f t="shared" si="4"/>
        <v>1481196</v>
      </c>
    </row>
    <row r="35" spans="1:8" x14ac:dyDescent="0.25">
      <c r="A35" s="17" t="s">
        <v>9</v>
      </c>
      <c r="B35" s="39">
        <v>0</v>
      </c>
      <c r="C35" s="40">
        <v>0</v>
      </c>
      <c r="D35" s="46">
        <v>0</v>
      </c>
      <c r="E35" s="43">
        <v>0</v>
      </c>
      <c r="F35" s="108">
        <f t="shared" si="5"/>
        <v>1481107</v>
      </c>
      <c r="G35" s="109">
        <f t="shared" si="3"/>
        <v>89</v>
      </c>
      <c r="H35" s="110">
        <f t="shared" si="4"/>
        <v>1481196</v>
      </c>
    </row>
    <row r="36" spans="1:8" x14ac:dyDescent="0.25">
      <c r="A36" s="17" t="s">
        <v>10</v>
      </c>
      <c r="B36" s="39">
        <v>0</v>
      </c>
      <c r="C36" s="40">
        <v>0</v>
      </c>
      <c r="D36" s="46">
        <v>0</v>
      </c>
      <c r="E36" s="43">
        <v>0</v>
      </c>
      <c r="F36" s="108">
        <f t="shared" si="5"/>
        <v>1481107</v>
      </c>
      <c r="G36" s="109">
        <f t="shared" si="3"/>
        <v>89</v>
      </c>
      <c r="H36" s="110">
        <f t="shared" si="4"/>
        <v>1481196</v>
      </c>
    </row>
    <row r="37" spans="1:8" x14ac:dyDescent="0.25">
      <c r="A37" s="17" t="s">
        <v>11</v>
      </c>
      <c r="B37" s="39">
        <v>0</v>
      </c>
      <c r="C37" s="40">
        <v>0</v>
      </c>
      <c r="D37" s="46">
        <v>0</v>
      </c>
      <c r="E37" s="43">
        <v>0</v>
      </c>
      <c r="F37" s="108">
        <f t="shared" si="5"/>
        <v>1481107</v>
      </c>
      <c r="G37" s="109">
        <f t="shared" si="3"/>
        <v>89</v>
      </c>
      <c r="H37" s="110">
        <f t="shared" si="4"/>
        <v>1481196</v>
      </c>
    </row>
    <row r="38" spans="1:8" x14ac:dyDescent="0.25">
      <c r="A38" s="17" t="s">
        <v>12</v>
      </c>
      <c r="B38" s="39">
        <v>0</v>
      </c>
      <c r="C38" s="40">
        <v>0</v>
      </c>
      <c r="D38" s="46">
        <v>0</v>
      </c>
      <c r="E38" s="43">
        <v>0</v>
      </c>
      <c r="F38" s="108">
        <f t="shared" si="5"/>
        <v>1481107</v>
      </c>
      <c r="G38" s="109">
        <f t="shared" si="3"/>
        <v>89</v>
      </c>
      <c r="H38" s="110">
        <f t="shared" si="4"/>
        <v>1481196</v>
      </c>
    </row>
    <row r="39" spans="1:8" x14ac:dyDescent="0.25">
      <c r="A39" s="17" t="s">
        <v>13</v>
      </c>
      <c r="B39" s="39">
        <v>0</v>
      </c>
      <c r="C39" s="40">
        <v>0</v>
      </c>
      <c r="D39" s="46">
        <v>0</v>
      </c>
      <c r="E39" s="43">
        <v>0</v>
      </c>
      <c r="F39" s="108">
        <f t="shared" si="5"/>
        <v>1481107</v>
      </c>
      <c r="G39" s="109">
        <f t="shared" si="3"/>
        <v>89</v>
      </c>
      <c r="H39" s="110">
        <f t="shared" si="4"/>
        <v>1481196</v>
      </c>
    </row>
    <row r="40" spans="1:8" ht="16.5" thickBot="1" x14ac:dyDescent="0.3">
      <c r="A40" s="19" t="s">
        <v>14</v>
      </c>
      <c r="B40" s="39">
        <v>0</v>
      </c>
      <c r="C40" s="40">
        <v>0</v>
      </c>
      <c r="D40" s="46">
        <v>0</v>
      </c>
      <c r="E40" s="43">
        <v>0</v>
      </c>
      <c r="F40" s="108">
        <f t="shared" si="5"/>
        <v>1481107</v>
      </c>
      <c r="G40" s="112">
        <f t="shared" si="3"/>
        <v>89</v>
      </c>
      <c r="H40" s="114">
        <f t="shared" si="4"/>
        <v>1481196</v>
      </c>
    </row>
    <row r="41" spans="1:8" ht="16.5" thickBot="1" x14ac:dyDescent="0.3">
      <c r="A41" s="139" t="s">
        <v>17</v>
      </c>
      <c r="B41" s="115">
        <f>SUM(B29:B40)</f>
        <v>0</v>
      </c>
      <c r="C41" s="117">
        <f>SUM(C29:C40)</f>
        <v>0</v>
      </c>
      <c r="D41" s="115">
        <f>SUM(D29:D40)</f>
        <v>0</v>
      </c>
      <c r="E41" s="107">
        <f>SUM(E29:E40)</f>
        <v>0</v>
      </c>
      <c r="F41" s="105">
        <f>$F$28+B41-D41</f>
        <v>1481107</v>
      </c>
      <c r="G41" s="106">
        <f t="shared" si="3"/>
        <v>89</v>
      </c>
      <c r="H41" s="107">
        <f t="shared" si="4"/>
        <v>1481196</v>
      </c>
    </row>
    <row r="42" spans="1:8" ht="16.5" thickBot="1" x14ac:dyDescent="0.3">
      <c r="A42" s="143" t="s">
        <v>27</v>
      </c>
      <c r="B42" s="143"/>
      <c r="C42" s="143"/>
      <c r="D42" s="143"/>
      <c r="E42" s="143"/>
      <c r="F42" s="143"/>
      <c r="G42" s="143"/>
      <c r="H42" s="143"/>
    </row>
    <row r="43" spans="1:8" ht="16.5" thickBot="1" x14ac:dyDescent="0.3">
      <c r="A43" s="221" t="s">
        <v>40</v>
      </c>
      <c r="B43" s="221"/>
      <c r="C43" s="221"/>
      <c r="D43" s="221"/>
      <c r="E43" s="221"/>
      <c r="F43" s="221"/>
      <c r="G43" s="221"/>
      <c r="H43" s="140">
        <f>H20+H41</f>
        <v>1500682</v>
      </c>
    </row>
  </sheetData>
  <sheetProtection selectLockedCells="1"/>
  <mergeCells count="19">
    <mergeCell ref="A1:H1"/>
    <mergeCell ref="A4:H4"/>
    <mergeCell ref="B5:C5"/>
    <mergeCell ref="B7:E7"/>
    <mergeCell ref="A2:H2"/>
    <mergeCell ref="A3:H3"/>
    <mergeCell ref="F5:H5"/>
    <mergeCell ref="D5:E5"/>
    <mergeCell ref="A23:H23"/>
    <mergeCell ref="A24:H24"/>
    <mergeCell ref="A21:H21"/>
    <mergeCell ref="A42:H42"/>
    <mergeCell ref="A43:G43"/>
    <mergeCell ref="A22:H22"/>
    <mergeCell ref="B28:E28"/>
    <mergeCell ref="A25:H25"/>
    <mergeCell ref="D26:E26"/>
    <mergeCell ref="F26:H26"/>
    <mergeCell ref="B26:C26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rowBreaks count="1" manualBreakCount="1">
    <brk id="2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BOOKS &amp; BOUND PERIODICALS </vt:lpstr>
      <vt:lpstr>EBOOK PACKAGES COUNT</vt:lpstr>
      <vt:lpstr>AUDIO-VISUAL</vt:lpstr>
      <vt:lpstr>MICROFORM</vt:lpstr>
      <vt:lpstr>'BOOKS &amp; BOUND PERIODICALS '!Print_Area</vt:lpstr>
    </vt:vector>
  </TitlesOfParts>
  <Company>CLARION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Galen Trimble</cp:lastModifiedBy>
  <cp:lastPrinted>2014-09-10T13:30:21Z</cp:lastPrinted>
  <dcterms:created xsi:type="dcterms:W3CDTF">2000-07-06T17:34:39Z</dcterms:created>
  <dcterms:modified xsi:type="dcterms:W3CDTF">2022-06-21T15:13:03Z</dcterms:modified>
</cp:coreProperties>
</file>